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B86D8D3-AA17-4B15-81F2-ACD3F51F9F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OTC" sheetId="15" r:id="rId5"/>
    <sheet name="Not Trading Bonds" sheetId="9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5" l="1"/>
  <c r="I12" i="15"/>
  <c r="G12" i="15"/>
  <c r="N39" i="16"/>
  <c r="M39" i="16"/>
  <c r="L39" i="16"/>
  <c r="L21" i="16"/>
  <c r="M21" i="16"/>
  <c r="N21" i="16"/>
  <c r="L47" i="16"/>
  <c r="M47" i="16"/>
  <c r="N47" i="16"/>
  <c r="L58" i="16"/>
  <c r="M58" i="16"/>
  <c r="N58" i="16"/>
  <c r="M50" i="16"/>
  <c r="N50" i="16"/>
  <c r="L50" i="16"/>
  <c r="L68" i="16"/>
  <c r="M68" i="16"/>
  <c r="N68" i="16"/>
  <c r="L14" i="16"/>
  <c r="M14" i="16"/>
  <c r="N14" i="16"/>
  <c r="L26" i="16"/>
  <c r="M26" i="16"/>
  <c r="N26" i="16"/>
  <c r="L73" i="16"/>
  <c r="M73" i="16"/>
  <c r="N73" i="16"/>
  <c r="L64" i="16"/>
  <c r="M64" i="16"/>
  <c r="N64" i="16"/>
  <c r="L81" i="16"/>
  <c r="M81" i="16"/>
  <c r="N81" i="16"/>
  <c r="L36" i="16" l="1"/>
  <c r="M36" i="16"/>
  <c r="N36" i="16"/>
  <c r="I9" i="15"/>
  <c r="I13" i="15" s="1"/>
  <c r="H9" i="15"/>
  <c r="H13" i="15" s="1"/>
  <c r="G9" i="15"/>
  <c r="G13" i="15" s="1"/>
  <c r="L77" i="16" l="1"/>
  <c r="M77" i="16"/>
  <c r="N77" i="16"/>
  <c r="L18" i="16"/>
  <c r="L40" i="16" s="1"/>
  <c r="M18" i="16"/>
  <c r="M40" i="16" s="1"/>
  <c r="N18" i="16"/>
  <c r="N40" i="16" s="1"/>
  <c r="M82" i="16" l="1"/>
  <c r="N82" i="16"/>
  <c r="L82" i="16"/>
  <c r="N54" i="16" l="1"/>
  <c r="N59" i="16" s="1"/>
  <c r="M54" i="16"/>
  <c r="M59" i="16" s="1"/>
  <c r="L54" i="16"/>
  <c r="L59" i="16" s="1"/>
  <c r="N83" i="16" l="1"/>
  <c r="I5" i="12" s="1"/>
  <c r="M83" i="16"/>
  <c r="D5" i="12" s="1"/>
  <c r="L83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<sst xmlns="http://schemas.openxmlformats.org/spreadsheetml/2006/main" count="509" uniqueCount="331">
  <si>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</si>
  <si>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</si>
  <si>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</si>
  <si>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</si>
  <si>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</si>
  <si>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</si>
  <si>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</si>
  <si>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</si>
  <si>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</si>
  <si>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</si>
  <si>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</si>
  <si>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</si>
  <si>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</si>
  <si>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</si>
  <si>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</si>
  <si>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</si>
  <si>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</si>
  <si>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</si>
  <si>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</si>
  <si>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</si>
  <si>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</si>
  <si>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</si>
  <si>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</si>
  <si>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</si>
  <si>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</si>
  <si>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</si>
  <si>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</si>
  <si>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</si>
  <si>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</si>
  <si>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</si>
  <si>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</si>
  <si>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</si>
  <si>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</si>
  <si>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</si>
  <si>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</si>
  <si>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</si>
  <si>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</si>
  <si>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</si>
  <si>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</si>
  <si>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</si>
  <si>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</si>
  <si>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</si>
  <si>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</si>
  <si>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</si>
  <si>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</si>
  <si>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</si>
  <si>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</si>
  <si>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</si>
  <si>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</si>
  <si>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</si>
  <si>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</si>
  <si>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</si>
  <si>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</si>
  <si>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</si>
  <si>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</si>
  <si>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</si>
  <si>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</si>
  <si>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</si>
  <si>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</si>
  <si>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</si>
  <si>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</si>
  <si>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</si>
  <si>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</si>
  <si>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</si>
  <si>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</si>
  <si>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</si>
  <si>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</si>
  <si>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</si>
  <si>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</si>
  <si>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</si>
  <si>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</si>
  <si>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</si>
  <si>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</si>
  <si>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</si>
  <si>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</si>
  <si>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</si>
  <si>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</si>
  <si>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</si>
  <si>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</si>
  <si>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</si>
  <si>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</si>
  <si>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</si>
  <si>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</si>
  <si>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</si>
  <si>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</si>
  <si>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</si>
  <si>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</si>
  <si>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</si>
  <si>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</si>
  <si>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</si>
  <si>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</si>
  <si>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</si>
  <si>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</si>
  <si>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</si>
  <si>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</si>
  <si>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</si>
  <si>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</si>
  <si>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</si>
  <si>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</si>
  <si>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</si>
  <si>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</si>
  <si>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</si>
  <si>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</si>
  <si>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</si>
  <si>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</si>
  <si>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</si>
  <si>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</si>
  <si>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</si>
  <si>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</si>
  <si>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</si>
  <si>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</si>
  <si>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</si>
  <si>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</si>
  <si>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</si>
  <si>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</si>
  <si>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</si>
  <si>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</si>
  <si>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</si>
  <si>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</si>
  <si>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</si>
  <si>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</si>
  <si>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</si>
  <si>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</si>
  <si>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</si>
  <si>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</si>
  <si>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</si>
  <si>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</si>
  <si>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</si>
  <si>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</si>
  <si>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</si>
  <si>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</si>
  <si>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</si>
  <si>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</si>
  <si>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</si>
  <si>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</si>
  <si>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</si>
  <si>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</si>
  <si>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</si>
  <si>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</si>
  <si>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</si>
  <si>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</si>
  <si>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</si>
  <si>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Palestine Hotel</t>
  </si>
  <si>
    <t>HPAL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</si>
  <si>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</si>
  <si>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</si>
  <si>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</si>
  <si>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</si>
  <si>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</si>
  <si>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</si>
  <si>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</si>
  <si>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</si>
  <si>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</si>
  <si>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</si>
  <si>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</si>
  <si>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</si>
  <si>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</si>
  <si>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</si>
  <si>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</si>
  <si>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</si>
  <si>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</si>
  <si>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</si>
  <si>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</si>
  <si>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</si>
  <si>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</si>
  <si>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</si>
  <si>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</si>
  <si>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</si>
  <si>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</si>
  <si>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</si>
  <si>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</si>
  <si>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</si>
  <si>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</si>
  <si>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</si>
  <si>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</si>
  <si>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</si>
  <si>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</si>
  <si>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</si>
  <si>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</si>
  <si>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</si>
  <si>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</si>
  <si>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</si>
  <si>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</si>
  <si>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</si>
  <si>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</si>
  <si>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</si>
  <si>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</si>
  <si>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</si>
  <si>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</si>
  <si>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</si>
  <si>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</si>
  <si>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</si>
  <si>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</si>
  <si>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</si>
  <si>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</si>
  <si>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</si>
  <si>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</si>
  <si>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</si>
  <si>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</si>
  <si>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</si>
  <si>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</si>
  <si>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</si>
  <si>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</si>
  <si>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</si>
  <si>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</si>
  <si>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</si>
  <si>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</si>
  <si>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</si>
  <si>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</si>
  <si>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</si>
  <si>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</si>
  <si>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</si>
  <si>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</si>
  <si>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</si>
  <si>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</si>
  <si>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</si>
  <si>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</si>
  <si>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</si>
  <si>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</si>
  <si>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</si>
  <si>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</si>
  <si>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</si>
  <si>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</si>
  <si>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</si>
  <si>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</si>
  <si>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</si>
  <si>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</si>
  <si>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</si>
  <si>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</si>
  <si>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</si>
  <si>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</si>
  <si>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</si>
  <si>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</si>
  <si>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</si>
  <si>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</si>
  <si>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</si>
  <si>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</si>
  <si>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</si>
  <si>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</si>
  <si>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</si>
  <si>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</si>
  <si>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</si>
  <si>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</si>
  <si>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</si>
  <si>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</si>
  <si>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</si>
  <si>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</si>
  <si>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</si>
  <si>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</si>
  <si>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</si>
  <si>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</si>
  <si>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</si>
  <si>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</si>
  <si>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</si>
  <si>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</si>
  <si>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</si>
  <si>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</si>
  <si>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</si>
  <si>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</si>
  <si>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</si>
  <si>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</si>
  <si>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</si>
  <si>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</si>
  <si>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</si>
  <si>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</si>
  <si>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</si>
  <si>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</si>
  <si>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</si>
  <si>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</si>
  <si>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</si>
  <si>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</si>
  <si>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</si>
  <si>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</si>
  <si>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</si>
  <si>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</si>
  <si>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</si>
  <si>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</si>
  <si>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</si>
  <si>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</si>
  <si>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</si>
  <si>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</si>
  <si>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</si>
  <si>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</si>
  <si>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</si>
  <si>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</si>
  <si>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</si>
  <si>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</si>
  <si>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</si>
  <si>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</si>
  <si>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</si>
  <si>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</si>
  <si>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</si>
  <si>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</si>
  <si>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</si>
  <si>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</si>
  <si>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</si>
  <si>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</si>
  <si>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</si>
  <si>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</si>
  <si>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</si>
  <si>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</si>
  <si>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</si>
  <si>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</si>
  <si>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</si>
  <si>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>Total Of Banks Sector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</si>
  <si>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</si>
  <si>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</si>
  <si>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</si>
  <si>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</si>
  <si>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</si>
  <si>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</si>
  <si>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</si>
  <si>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</si>
  <si>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</si>
  <si>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</si>
  <si>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</si>
  <si>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special orders</t>
  </si>
  <si>
    <t>Bulletin No (172)</t>
  </si>
  <si>
    <t>ISX Trading Indices of Tuesday 29/9/2026</t>
  </si>
  <si>
    <t>Tuesday 29/9/2026</t>
  </si>
  <si>
    <t>Iraq Stock Exchange not trading companies of Tuesday 29/9/2026</t>
  </si>
  <si>
    <t xml:space="preserve">OTC Platform Trading Bulletin No (172) </t>
  </si>
  <si>
    <t xml:space="preserve">Non-Disclosing Platform Companies Bulletin No (172) </t>
  </si>
  <si>
    <t>Second Platform Market Bulletin No (172)</t>
  </si>
  <si>
    <t xml:space="preserve">Regular Market Bulletin No (172) </t>
  </si>
  <si>
    <t>International Islamic Bank</t>
  </si>
  <si>
    <t>BINT</t>
  </si>
  <si>
    <t>Total of Investment Sector</t>
  </si>
  <si>
    <t>Total Of Industry Sector</t>
  </si>
  <si>
    <t>Baraem Al-Khair Brokerage Company executed an intentional cross order on the shares of Al-Qabidh Islamic Bank, involving 24,900,000,000 shares with a total value of IQD 1,743,000,000, during the additional trading session (after 1:00 p.m.), in accordance with the procedures for executing block trades.</t>
  </si>
  <si>
    <t>Pursuant to the Securities Commission’s Decision No. (1818/5) dated September 21, 2026, a court order was executed on the shares of the International Islamic Bank.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</si>
</sst>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"/>
    <numFmt numFmtId="166" formatCode="_-* #,##0.00_-;_-* #,##0.00\-;_-* &quot;-&quot;??_-;_-@_-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sz val="15"/>
      <color rgb="FF00B050"/>
      <name val="Calibri"/>
      <family val="2"/>
    </font>
  </fonts>
  <fills count="6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38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4" fontId="81" fillId="0" borderId="9" xfId="0" applyNumberFormat="1" applyFont="1" applyBorder="1" applyAlignment="1">
      <alignment horizontal="center" vertical="center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79" fillId="0" borderId="140" xfId="0" applyFont="1" applyBorder="1" applyAlignment="1">
      <alignment horizontal="center" vertical="center" wrapText="1"/>
    </xf>
    <xf numFmtId="0" fontId="79" fillId="0" borderId="141" xfId="0" applyFont="1" applyBorder="1" applyAlignment="1">
      <alignment horizontal="center" vertical="center" wrapText="1"/>
    </xf>
    <xf numFmtId="164" fontId="80" fillId="3" borderId="136" xfId="0" applyNumberFormat="1" applyFont="1" applyFill="1" applyBorder="1" applyAlignment="1">
      <alignment vertical="top" wrapText="1"/>
    </xf>
    <xf numFmtId="164" fontId="80" fillId="3" borderId="132" xfId="0" applyNumberFormat="1" applyFont="1" applyFill="1" applyBorder="1" applyAlignment="1">
      <alignment vertical="top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0</xdr:col>
      <xdr:colOff>323849</xdr:colOff>
      <xdr:row>15</xdr:row>
      <xdr:rowOff>28575</xdr:rowOff>
    </xdr:from>
    <xdr:to>
      <xdr:col>7</xdr:col>
      <xdr:colOff>152399</xdr:colOff>
      <xdr:row>21</xdr:row>
      <xdr:rowOff>485874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24D13D-F19B-5FD3-B395-420604ABF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49" y="4714875"/>
          <a:ext cx="6219825" cy="2409924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161926</xdr:colOff>
      <xdr:row>15</xdr:row>
      <xdr:rowOff>19050</xdr:rowOff>
    </xdr:from>
    <xdr:to>
      <xdr:col>13</xdr:col>
      <xdr:colOff>2476501</xdr:colOff>
      <xdr:row>21</xdr:row>
      <xdr:rowOff>485775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DEC5DC-E347-6D7A-DB9A-D26A10681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53201" y="4705350"/>
          <a:ext cx="5753100" cy="2419350"/>
        </a:xfrm>
        <a:prstGeom prst="rect">
          <a:avLst/>
        </a:prstGeom>
      </xdr:spPr>
    </xdr:pic>
    <xdr:clientData/>
  </xdr:twoCellAnchor>
  <xdr:twoCellAnchor editAs="oneCell">
    <xdr:from>
      <xdr:col>10</xdr:col>
      <xdr:colOff>171450</xdr:colOff>
      <xdr:row>5</xdr:row>
      <xdr:rowOff>304800</xdr:rowOff>
    </xdr:from>
    <xdr:to>
      <xdr:col>13</xdr:col>
      <xdr:colOff>2486025</xdr:colOff>
      <xdr:row>14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4F29D2D-9F61-47A7-9B97-E3186BDA2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3025" y="1847850"/>
          <a:ext cx="3352800" cy="255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6</xdr:col>
      <xdr:colOff>16565</xdr:colOff>
      <xdr:row>28</xdr:row>
      <xdr:rowOff>306456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7A8ED1-D745-51E9-0E3A-F12C8453D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5"/>
          <a:ext cx="4870174" cy="282436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11</xdr:col>
      <xdr:colOff>0</xdr:colOff>
      <xdr:row>28</xdr:row>
      <xdr:rowOff>306456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EB4C39-8FB7-B922-12BE-993E8CC11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19261" cy="28243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40</xdr:row>
      <xdr:rowOff>17911</xdr:rowOff>
    </xdr:from>
    <xdr:to>
      <xdr:col>13</xdr:col>
      <xdr:colOff>1552894</xdr:colOff>
      <xdr:row>40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59</xdr:row>
      <xdr:rowOff>22981</xdr:rowOff>
    </xdr:from>
    <xdr:to>
      <xdr:col>14</xdr:col>
      <xdr:colOff>400</xdr:colOff>
      <xdr:row>59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7" zoomScaleNormal="100" workbookViewId="0">
      <selection activeCell="O18" sqref="O18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7" t="s">
        <v>0</v>
      </c>
      <c r="C1" s="138"/>
      <c r="D1" s="139"/>
      <c r="E1" s="140"/>
      <c r="F1" s="141"/>
      <c r="G1" s="141"/>
      <c r="H1" s="141"/>
      <c r="I1" s="141"/>
      <c r="J1" s="141"/>
      <c r="K1" s="142"/>
      <c r="L1" s="19"/>
      <c r="M1" s="19"/>
      <c r="N1" s="19"/>
    </row>
    <row r="2" spans="2:16" ht="30" customHeight="1">
      <c r="B2" s="150" t="s">
        <v>317</v>
      </c>
      <c r="C2" s="151"/>
      <c r="D2" s="152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3" t="s">
        <v>318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5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6" t="s">
        <v>59</v>
      </c>
      <c r="C5" s="147"/>
      <c r="D5" s="148">
        <f>'Bullient '!M83+OTC!H13</f>
        <v>49816088074</v>
      </c>
      <c r="E5" s="149"/>
      <c r="F5" s="23"/>
      <c r="G5" s="146" t="s">
        <v>60</v>
      </c>
      <c r="H5" s="147"/>
      <c r="I5" s="148">
        <f>'Bullient '!N83+OTC!I13</f>
        <v>4557295013.2700005</v>
      </c>
      <c r="J5" s="149"/>
      <c r="K5" s="24"/>
      <c r="L5" s="146" t="s">
        <v>8</v>
      </c>
      <c r="M5" s="147"/>
      <c r="N5" s="25">
        <f>'Bullient '!L83+OTC!G13</f>
        <v>710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3"/>
      <c r="L6" s="154"/>
      <c r="M6" s="155"/>
      <c r="N6" s="28"/>
    </row>
    <row r="7" spans="2:16" ht="24.95" customHeight="1">
      <c r="B7" s="156" t="s">
        <v>1</v>
      </c>
      <c r="C7" s="157"/>
      <c r="D7" s="158"/>
      <c r="E7" s="29">
        <v>960.68</v>
      </c>
      <c r="F7" s="30"/>
      <c r="G7" s="156" t="s">
        <v>5</v>
      </c>
      <c r="H7" s="157"/>
      <c r="I7" s="158"/>
      <c r="J7" s="29">
        <v>1207.0899999999999</v>
      </c>
      <c r="K7" s="121"/>
      <c r="L7" s="122"/>
      <c r="M7" s="123"/>
      <c r="N7" s="18"/>
    </row>
    <row r="8" spans="2:16" ht="24.95" customHeight="1">
      <c r="B8" s="156" t="s">
        <v>2</v>
      </c>
      <c r="C8" s="157"/>
      <c r="D8" s="158"/>
      <c r="E8" s="29">
        <v>961.75</v>
      </c>
      <c r="F8" s="31"/>
      <c r="G8" s="156" t="s">
        <v>6</v>
      </c>
      <c r="H8" s="157"/>
      <c r="I8" s="158"/>
      <c r="J8" s="29">
        <v>1204.03</v>
      </c>
      <c r="K8" s="121"/>
      <c r="L8" s="122"/>
      <c r="M8" s="123"/>
      <c r="N8" s="18"/>
    </row>
    <row r="9" spans="2:16" ht="24.95" customHeight="1">
      <c r="B9" s="127" t="s">
        <v>3</v>
      </c>
      <c r="C9" s="128"/>
      <c r="D9" s="129"/>
      <c r="E9" s="116">
        <f>((E7/E8)-1)*100</f>
        <v>-0.11125552378477011</v>
      </c>
      <c r="F9" s="31"/>
      <c r="G9" s="127" t="s">
        <v>3</v>
      </c>
      <c r="H9" s="128"/>
      <c r="I9" s="129"/>
      <c r="J9" s="117">
        <f>((J7/J8)-1)*100</f>
        <v>0.25414649136648038</v>
      </c>
      <c r="K9" s="121"/>
      <c r="L9" s="122"/>
      <c r="M9" s="123"/>
      <c r="N9" s="18"/>
    </row>
    <row r="10" spans="2:16" ht="24.95" customHeight="1">
      <c r="B10" s="127" t="s">
        <v>4</v>
      </c>
      <c r="C10" s="128"/>
      <c r="D10" s="129"/>
      <c r="E10" s="116">
        <f>E7-E8</f>
        <v>-1.07000000000005</v>
      </c>
      <c r="F10" s="21"/>
      <c r="G10" s="127" t="s">
        <v>4</v>
      </c>
      <c r="H10" s="128"/>
      <c r="I10" s="129"/>
      <c r="J10" s="117">
        <f>J7-J8</f>
        <v>3.0599999999999454</v>
      </c>
      <c r="K10" s="121"/>
      <c r="L10" s="122"/>
      <c r="M10" s="123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9"/>
      <c r="L11" s="122"/>
      <c r="M11" s="123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61</v>
      </c>
      <c r="E12" s="38">
        <v>24</v>
      </c>
      <c r="F12" s="21"/>
      <c r="G12" s="40" t="s">
        <v>66</v>
      </c>
      <c r="H12" s="38">
        <v>42</v>
      </c>
      <c r="I12" s="39" t="s">
        <v>61</v>
      </c>
      <c r="J12" s="38">
        <v>22</v>
      </c>
      <c r="K12" s="121"/>
      <c r="L12" s="122"/>
      <c r="M12" s="123"/>
      <c r="N12" s="18"/>
      <c r="O12" s="32"/>
    </row>
    <row r="13" spans="2:16" ht="24.95" customHeight="1">
      <c r="B13" s="37" t="s">
        <v>65</v>
      </c>
      <c r="C13" s="38">
        <v>43</v>
      </c>
      <c r="D13" s="39" t="s">
        <v>61</v>
      </c>
      <c r="E13" s="38">
        <v>2</v>
      </c>
      <c r="F13" s="30"/>
      <c r="G13" s="124" t="s">
        <v>63</v>
      </c>
      <c r="H13" s="125"/>
      <c r="I13" s="126"/>
      <c r="J13" s="38">
        <v>8</v>
      </c>
      <c r="K13" s="121"/>
      <c r="L13" s="122"/>
      <c r="M13" s="123"/>
      <c r="N13" s="18"/>
      <c r="O13" s="32"/>
    </row>
    <row r="14" spans="2:16" ht="24.95" customHeight="1">
      <c r="B14" s="127" t="s">
        <v>78</v>
      </c>
      <c r="C14" s="128" t="s">
        <v>10</v>
      </c>
      <c r="D14" s="129" t="s">
        <v>10</v>
      </c>
      <c r="E14" s="38">
        <v>9</v>
      </c>
      <c r="F14" s="21"/>
      <c r="G14" s="130" t="s">
        <v>64</v>
      </c>
      <c r="H14" s="131"/>
      <c r="I14" s="132"/>
      <c r="J14" s="38">
        <v>12</v>
      </c>
      <c r="K14" s="121"/>
      <c r="L14" s="122"/>
      <c r="M14" s="123"/>
      <c r="N14" s="26"/>
      <c r="O14" s="32"/>
    </row>
    <row r="15" spans="2:16" ht="24.95" customHeight="1">
      <c r="B15" s="127" t="s">
        <v>62</v>
      </c>
      <c r="C15" s="128" t="s">
        <v>11</v>
      </c>
      <c r="D15" s="129" t="s">
        <v>11</v>
      </c>
      <c r="E15" s="41">
        <v>9</v>
      </c>
      <c r="F15" s="18"/>
      <c r="G15" s="101"/>
      <c r="H15" s="101"/>
      <c r="I15" s="101"/>
      <c r="J15" s="101"/>
      <c r="K15" s="101"/>
      <c r="L15" s="101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1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1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1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1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1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1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A23" s="133" t="s">
        <v>316</v>
      </c>
      <c r="B23" s="134"/>
      <c r="C23" s="135" t="s">
        <v>330</v>
      </c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6"/>
    </row>
    <row r="24" spans="1:16" ht="50.25" customHeight="1">
      <c r="A24" s="133" t="s">
        <v>316</v>
      </c>
      <c r="B24" s="134"/>
      <c r="C24" s="135" t="s">
        <v>329</v>
      </c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6"/>
    </row>
    <row r="25" spans="1:16" ht="33" customHeight="1">
      <c r="A25" s="118" t="s">
        <v>12</v>
      </c>
      <c r="B25" s="119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</row>
  </sheetData>
  <mergeCells count="35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  <mergeCell ref="A24:B24"/>
    <mergeCell ref="C24:N24"/>
    <mergeCell ref="A23:B23"/>
    <mergeCell ref="C23:N23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61" t="s">
        <v>57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4" ht="36.75" customHeight="1">
      <c r="A3" s="162" t="s">
        <v>319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21">
      <c r="A4" s="42"/>
      <c r="B4" s="42"/>
      <c r="C4" s="160" t="s">
        <v>13</v>
      </c>
      <c r="D4" s="160"/>
      <c r="E4" s="160"/>
      <c r="F4" s="160"/>
      <c r="G4" s="42"/>
      <c r="H4" s="160" t="s">
        <v>14</v>
      </c>
      <c r="I4" s="160"/>
      <c r="J4" s="160"/>
      <c r="K4" s="160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310</v>
      </c>
      <c r="D6" s="76">
        <v>6.5</v>
      </c>
      <c r="E6" s="84">
        <v>6.91</v>
      </c>
      <c r="F6" s="79">
        <v>114720</v>
      </c>
      <c r="G6" s="42"/>
      <c r="H6" s="46" t="s">
        <v>203</v>
      </c>
      <c r="I6" s="76">
        <v>0.63</v>
      </c>
      <c r="J6" s="85">
        <v>-8.6999999999999993</v>
      </c>
      <c r="K6" s="79">
        <v>530000</v>
      </c>
      <c r="L6" s="1"/>
      <c r="M6" s="1"/>
    </row>
    <row r="7" spans="1:14" s="48" customFormat="1" ht="17.100000000000001" customHeight="1">
      <c r="A7" s="42"/>
      <c r="B7" s="42"/>
      <c r="C7" s="46" t="s">
        <v>314</v>
      </c>
      <c r="D7" s="76">
        <v>20</v>
      </c>
      <c r="E7" s="84">
        <v>5.26</v>
      </c>
      <c r="F7" s="79">
        <v>3354</v>
      </c>
      <c r="G7" s="42"/>
      <c r="H7" s="46" t="s">
        <v>83</v>
      </c>
      <c r="I7" s="76">
        <v>0.97</v>
      </c>
      <c r="J7" s="85">
        <v>-6.73</v>
      </c>
      <c r="K7" s="79">
        <v>1900</v>
      </c>
      <c r="L7" s="1"/>
    </row>
    <row r="8" spans="1:14" s="48" customFormat="1" ht="17.100000000000001" customHeight="1">
      <c r="A8" s="42"/>
      <c r="B8" s="42"/>
      <c r="C8" s="46" t="s">
        <v>128</v>
      </c>
      <c r="D8" s="76">
        <v>1.27</v>
      </c>
      <c r="E8" s="84">
        <v>4.96</v>
      </c>
      <c r="F8" s="79">
        <v>9874</v>
      </c>
      <c r="G8" s="42"/>
      <c r="H8" s="46" t="s">
        <v>120</v>
      </c>
      <c r="I8" s="76">
        <v>2.6</v>
      </c>
      <c r="J8" s="85">
        <v>-3.7</v>
      </c>
      <c r="K8" s="79">
        <v>92472</v>
      </c>
    </row>
    <row r="9" spans="1:14" s="48" customFormat="1" ht="17.100000000000001" customHeight="1">
      <c r="A9" s="42"/>
      <c r="B9" s="42"/>
      <c r="C9" s="46" t="s">
        <v>258</v>
      </c>
      <c r="D9" s="76">
        <v>1.1499999999999999</v>
      </c>
      <c r="E9" s="84">
        <v>4.55</v>
      </c>
      <c r="F9" s="91">
        <v>2239109</v>
      </c>
      <c r="G9" s="42"/>
      <c r="H9" s="98" t="s">
        <v>267</v>
      </c>
      <c r="I9" s="92">
        <v>4.5</v>
      </c>
      <c r="J9" s="102">
        <v>-3.23</v>
      </c>
      <c r="K9" s="91">
        <v>1023024</v>
      </c>
    </row>
    <row r="10" spans="1:14" s="48" customFormat="1" ht="17.100000000000001" customHeight="1">
      <c r="A10" s="42"/>
      <c r="B10" s="42"/>
      <c r="C10" s="46" t="s">
        <v>291</v>
      </c>
      <c r="D10" s="76">
        <v>0.33</v>
      </c>
      <c r="E10" s="84">
        <v>3.13</v>
      </c>
      <c r="F10" s="91">
        <v>45454</v>
      </c>
      <c r="G10" s="42"/>
      <c r="H10" s="98" t="s">
        <v>245</v>
      </c>
      <c r="I10" s="92">
        <v>0.31</v>
      </c>
      <c r="J10" s="102">
        <v>-3.12</v>
      </c>
      <c r="K10" s="91">
        <v>6099100</v>
      </c>
    </row>
    <row r="11" spans="1:14" s="48" customFormat="1" ht="33" customHeight="1">
      <c r="A11" s="42"/>
      <c r="B11" s="42"/>
      <c r="C11" s="161" t="s">
        <v>58</v>
      </c>
      <c r="D11" s="161"/>
      <c r="E11" s="161"/>
      <c r="F11" s="161"/>
      <c r="G11" s="161"/>
      <c r="H11" s="161"/>
      <c r="I11" s="161"/>
      <c r="J11" s="161"/>
      <c r="K11" s="161"/>
    </row>
    <row r="12" spans="1:14" s="48" customFormat="1" ht="33" customHeight="1">
      <c r="A12" s="42"/>
      <c r="B12" s="42"/>
      <c r="C12" s="161"/>
      <c r="D12" s="161"/>
      <c r="E12" s="161"/>
      <c r="F12" s="161"/>
      <c r="G12" s="161"/>
      <c r="H12" s="161"/>
      <c r="I12" s="161"/>
      <c r="J12" s="161"/>
      <c r="K12" s="161"/>
    </row>
    <row r="13" spans="1:14" ht="29.25" customHeight="1">
      <c r="A13" s="42"/>
      <c r="B13" s="42"/>
      <c r="C13" s="160" t="s">
        <v>18</v>
      </c>
      <c r="D13" s="160"/>
      <c r="E13" s="160"/>
      <c r="F13" s="160"/>
      <c r="G13" s="88"/>
      <c r="H13" s="160" t="s">
        <v>7</v>
      </c>
      <c r="I13" s="160"/>
      <c r="J13" s="160"/>
      <c r="K13" s="160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161</v>
      </c>
      <c r="D15" s="76">
        <v>7.0000000000000007E-2</v>
      </c>
      <c r="E15" s="77">
        <v>0</v>
      </c>
      <c r="F15" s="79">
        <v>24900000000</v>
      </c>
      <c r="G15" s="1"/>
      <c r="H15" s="98" t="s">
        <v>325</v>
      </c>
      <c r="I15" s="92">
        <v>0.1</v>
      </c>
      <c r="J15" s="93">
        <v>0</v>
      </c>
      <c r="K15" s="91">
        <v>2464500000</v>
      </c>
    </row>
    <row r="16" spans="1:14" ht="17.100000000000001" customHeight="1">
      <c r="A16" s="42"/>
      <c r="B16" s="42"/>
      <c r="C16" s="46" t="s">
        <v>325</v>
      </c>
      <c r="D16" s="76">
        <v>0.1</v>
      </c>
      <c r="E16" s="77">
        <v>0</v>
      </c>
      <c r="F16" s="79">
        <v>24645000000</v>
      </c>
      <c r="G16" s="1"/>
      <c r="H16" s="98" t="s">
        <v>161</v>
      </c>
      <c r="I16" s="92">
        <v>7.0000000000000007E-2</v>
      </c>
      <c r="J16" s="93">
        <v>0</v>
      </c>
      <c r="K16" s="91">
        <v>1743000000</v>
      </c>
    </row>
    <row r="17" spans="1:11" ht="17.100000000000001" customHeight="1">
      <c r="A17" s="42"/>
      <c r="B17" s="42"/>
      <c r="C17" s="46" t="s">
        <v>147</v>
      </c>
      <c r="D17" s="76">
        <v>2.02</v>
      </c>
      <c r="E17" s="77">
        <v>0.5</v>
      </c>
      <c r="F17" s="79">
        <v>37156572</v>
      </c>
      <c r="G17" s="1"/>
      <c r="H17" s="98" t="s">
        <v>147</v>
      </c>
      <c r="I17" s="92">
        <v>2.02</v>
      </c>
      <c r="J17" s="93">
        <v>0.5</v>
      </c>
      <c r="K17" s="91">
        <v>74353932.459999993</v>
      </c>
    </row>
    <row r="18" spans="1:11" ht="17.100000000000001" customHeight="1">
      <c r="A18" s="42"/>
      <c r="B18" s="42"/>
      <c r="C18" s="46" t="s">
        <v>216</v>
      </c>
      <c r="D18" s="76">
        <v>0.31</v>
      </c>
      <c r="E18" s="77">
        <v>0</v>
      </c>
      <c r="F18" s="79">
        <v>23719009</v>
      </c>
      <c r="G18" s="1"/>
      <c r="H18" s="98" t="s">
        <v>163</v>
      </c>
      <c r="I18" s="92">
        <v>14.97</v>
      </c>
      <c r="J18" s="93">
        <v>0.47</v>
      </c>
      <c r="K18" s="91">
        <v>68385675.670000002</v>
      </c>
    </row>
    <row r="19" spans="1:11" ht="16.5" customHeight="1">
      <c r="A19" s="42"/>
      <c r="B19" s="42"/>
      <c r="C19" s="46" t="s">
        <v>250</v>
      </c>
      <c r="D19" s="76">
        <v>0.49</v>
      </c>
      <c r="E19" s="77">
        <v>0</v>
      </c>
      <c r="F19" s="79">
        <v>20010000</v>
      </c>
      <c r="G19" s="1"/>
      <c r="H19" s="98" t="s">
        <v>159</v>
      </c>
      <c r="I19" s="92">
        <v>2.86</v>
      </c>
      <c r="J19" s="93">
        <v>0</v>
      </c>
      <c r="K19" s="91">
        <v>34390847.909999996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7"/>
  <sheetViews>
    <sheetView zoomScale="130" zoomScaleNormal="130" workbookViewId="0">
      <selection activeCell="L47" sqref="L47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75" t="s">
        <v>324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7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.95" customHeight="1">
      <c r="A3" s="57"/>
      <c r="B3" s="165" t="s">
        <v>29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7"/>
    </row>
    <row r="4" spans="1:14" ht="15.95" customHeight="1">
      <c r="A4" s="57"/>
      <c r="B4" s="98" t="s">
        <v>216</v>
      </c>
      <c r="C4" s="99" t="s">
        <v>217</v>
      </c>
      <c r="D4" s="92">
        <v>0.31</v>
      </c>
      <c r="E4" s="92">
        <v>0.31</v>
      </c>
      <c r="F4" s="92">
        <v>0.31</v>
      </c>
      <c r="G4" s="92">
        <v>0.31</v>
      </c>
      <c r="H4" s="92">
        <v>0.31</v>
      </c>
      <c r="I4" s="92">
        <v>0.31</v>
      </c>
      <c r="J4" s="92">
        <v>0.31</v>
      </c>
      <c r="K4" s="93">
        <v>0</v>
      </c>
      <c r="L4" s="90">
        <v>10</v>
      </c>
      <c r="M4" s="91">
        <v>23719009</v>
      </c>
      <c r="N4" s="91">
        <v>7352892.79</v>
      </c>
    </row>
    <row r="5" spans="1:14" ht="15.95" customHeight="1">
      <c r="A5" s="57"/>
      <c r="B5" s="98" t="s">
        <v>159</v>
      </c>
      <c r="C5" s="99" t="s">
        <v>160</v>
      </c>
      <c r="D5" s="92">
        <v>2.87</v>
      </c>
      <c r="E5" s="92">
        <v>2.88</v>
      </c>
      <c r="F5" s="92">
        <v>2.86</v>
      </c>
      <c r="G5" s="92">
        <v>2.87</v>
      </c>
      <c r="H5" s="92">
        <v>2.86</v>
      </c>
      <c r="I5" s="92">
        <v>2.86</v>
      </c>
      <c r="J5" s="92">
        <v>2.86</v>
      </c>
      <c r="K5" s="93">
        <v>0</v>
      </c>
      <c r="L5" s="90">
        <v>45</v>
      </c>
      <c r="M5" s="91">
        <v>11993743</v>
      </c>
      <c r="N5" s="91">
        <v>34390847.909999996</v>
      </c>
    </row>
    <row r="6" spans="1:14" ht="15.95" customHeight="1">
      <c r="A6" s="57"/>
      <c r="B6" s="98" t="s">
        <v>230</v>
      </c>
      <c r="C6" s="99" t="s">
        <v>231</v>
      </c>
      <c r="D6" s="92">
        <v>0.53</v>
      </c>
      <c r="E6" s="92">
        <v>0.53</v>
      </c>
      <c r="F6" s="92">
        <v>0.53</v>
      </c>
      <c r="G6" s="92">
        <v>0.53</v>
      </c>
      <c r="H6" s="92">
        <v>0.54</v>
      </c>
      <c r="I6" s="92">
        <v>0.53</v>
      </c>
      <c r="J6" s="92">
        <v>0.54</v>
      </c>
      <c r="K6" s="93">
        <v>-1.85</v>
      </c>
      <c r="L6" s="90">
        <v>7</v>
      </c>
      <c r="M6" s="91">
        <v>4367832</v>
      </c>
      <c r="N6" s="91">
        <v>2314950.96</v>
      </c>
    </row>
    <row r="7" spans="1:14" ht="15.95" customHeight="1">
      <c r="A7" s="57"/>
      <c r="B7" s="98" t="s">
        <v>245</v>
      </c>
      <c r="C7" s="99" t="s">
        <v>246</v>
      </c>
      <c r="D7" s="92">
        <v>0.31</v>
      </c>
      <c r="E7" s="92">
        <v>0.31</v>
      </c>
      <c r="F7" s="92">
        <v>0.31</v>
      </c>
      <c r="G7" s="92">
        <v>0.31</v>
      </c>
      <c r="H7" s="92">
        <v>0.32</v>
      </c>
      <c r="I7" s="92">
        <v>0.31</v>
      </c>
      <c r="J7" s="92">
        <v>0.32</v>
      </c>
      <c r="K7" s="93">
        <v>-3.12</v>
      </c>
      <c r="L7" s="90">
        <v>6</v>
      </c>
      <c r="M7" s="91">
        <v>6099100</v>
      </c>
      <c r="N7" s="91">
        <v>1890721</v>
      </c>
    </row>
    <row r="8" spans="1:14" ht="15.95" customHeight="1">
      <c r="A8" s="57"/>
      <c r="B8" s="98" t="s">
        <v>137</v>
      </c>
      <c r="C8" s="99" t="s">
        <v>136</v>
      </c>
      <c r="D8" s="92">
        <v>0.39</v>
      </c>
      <c r="E8" s="92">
        <v>0.39</v>
      </c>
      <c r="F8" s="92">
        <v>0.39</v>
      </c>
      <c r="G8" s="92">
        <v>0.39</v>
      </c>
      <c r="H8" s="92">
        <v>0.39</v>
      </c>
      <c r="I8" s="92">
        <v>0.39</v>
      </c>
      <c r="J8" s="92">
        <v>0.39</v>
      </c>
      <c r="K8" s="93">
        <v>0</v>
      </c>
      <c r="L8" s="90">
        <v>12</v>
      </c>
      <c r="M8" s="91">
        <v>10747503</v>
      </c>
      <c r="N8" s="91">
        <v>4191526.17</v>
      </c>
    </row>
    <row r="9" spans="1:14" ht="15.95" customHeight="1">
      <c r="A9" s="57"/>
      <c r="B9" s="98" t="s">
        <v>263</v>
      </c>
      <c r="C9" s="99" t="s">
        <v>264</v>
      </c>
      <c r="D9" s="92">
        <v>0.94</v>
      </c>
      <c r="E9" s="92">
        <v>0.94</v>
      </c>
      <c r="F9" s="92">
        <v>0.94</v>
      </c>
      <c r="G9" s="92">
        <v>0.94</v>
      </c>
      <c r="H9" s="92">
        <v>0.93</v>
      </c>
      <c r="I9" s="92">
        <v>0.94</v>
      </c>
      <c r="J9" s="92">
        <v>0.94</v>
      </c>
      <c r="K9" s="93">
        <v>0</v>
      </c>
      <c r="L9" s="90">
        <v>15</v>
      </c>
      <c r="M9" s="91">
        <v>4293448</v>
      </c>
      <c r="N9" s="91">
        <v>4035841.12</v>
      </c>
    </row>
    <row r="10" spans="1:14" ht="15.95" customHeight="1">
      <c r="A10" s="57"/>
      <c r="B10" s="98" t="s">
        <v>115</v>
      </c>
      <c r="C10" s="99" t="s">
        <v>116</v>
      </c>
      <c r="D10" s="92">
        <v>0.06</v>
      </c>
      <c r="E10" s="92">
        <v>0.06</v>
      </c>
      <c r="F10" s="92">
        <v>0.06</v>
      </c>
      <c r="G10" s="92">
        <v>0.06</v>
      </c>
      <c r="H10" s="92">
        <v>0.06</v>
      </c>
      <c r="I10" s="92">
        <v>0.06</v>
      </c>
      <c r="J10" s="92">
        <v>0.06</v>
      </c>
      <c r="K10" s="93">
        <v>0</v>
      </c>
      <c r="L10" s="90">
        <v>1</v>
      </c>
      <c r="M10" s="91">
        <v>50000</v>
      </c>
      <c r="N10" s="91">
        <v>3000</v>
      </c>
    </row>
    <row r="11" spans="1:14" ht="15.95" customHeight="1">
      <c r="A11" s="57"/>
      <c r="B11" s="98" t="s">
        <v>147</v>
      </c>
      <c r="C11" s="99" t="s">
        <v>148</v>
      </c>
      <c r="D11" s="92">
        <v>2.0099999999999998</v>
      </c>
      <c r="E11" s="92">
        <v>2.02</v>
      </c>
      <c r="F11" s="92">
        <v>1.99</v>
      </c>
      <c r="G11" s="92">
        <v>2</v>
      </c>
      <c r="H11" s="92">
        <v>2.02</v>
      </c>
      <c r="I11" s="92">
        <v>2.02</v>
      </c>
      <c r="J11" s="92">
        <v>2.0099999999999998</v>
      </c>
      <c r="K11" s="93">
        <v>0.5</v>
      </c>
      <c r="L11" s="90">
        <v>58</v>
      </c>
      <c r="M11" s="91">
        <v>37156572</v>
      </c>
      <c r="N11" s="91">
        <v>74353932.459999993</v>
      </c>
    </row>
    <row r="12" spans="1:14" ht="15.95" customHeight="1">
      <c r="A12" s="57"/>
      <c r="B12" s="98" t="s">
        <v>157</v>
      </c>
      <c r="C12" s="99" t="s">
        <v>158</v>
      </c>
      <c r="D12" s="92">
        <v>3.73</v>
      </c>
      <c r="E12" s="92">
        <v>3.73</v>
      </c>
      <c r="F12" s="92">
        <v>3.7</v>
      </c>
      <c r="G12" s="92">
        <v>3.71</v>
      </c>
      <c r="H12" s="92">
        <v>3.75</v>
      </c>
      <c r="I12" s="92">
        <v>3.72</v>
      </c>
      <c r="J12" s="92">
        <v>3.73</v>
      </c>
      <c r="K12" s="93">
        <v>-0.27</v>
      </c>
      <c r="L12" s="90">
        <v>69</v>
      </c>
      <c r="M12" s="91">
        <v>5339199</v>
      </c>
      <c r="N12" s="91">
        <v>19816438.120000001</v>
      </c>
    </row>
    <row r="13" spans="1:14" ht="15.95" customHeight="1">
      <c r="A13" s="57"/>
      <c r="B13" s="98" t="s">
        <v>279</v>
      </c>
      <c r="C13" s="99" t="s">
        <v>280</v>
      </c>
      <c r="D13" s="92">
        <v>0.05</v>
      </c>
      <c r="E13" s="92">
        <v>0.05</v>
      </c>
      <c r="F13" s="92">
        <v>0.05</v>
      </c>
      <c r="G13" s="92">
        <v>0.05</v>
      </c>
      <c r="H13" s="92">
        <v>0.05</v>
      </c>
      <c r="I13" s="92">
        <v>0.05</v>
      </c>
      <c r="J13" s="92">
        <v>0.05</v>
      </c>
      <c r="K13" s="93">
        <v>0</v>
      </c>
      <c r="L13" s="90">
        <v>1</v>
      </c>
      <c r="M13" s="91">
        <v>1232</v>
      </c>
      <c r="N13" s="91">
        <v>61.6</v>
      </c>
    </row>
    <row r="14" spans="1:14" ht="15.95" customHeight="1">
      <c r="A14" s="57"/>
      <c r="B14" s="163" t="s">
        <v>84</v>
      </c>
      <c r="C14" s="164"/>
      <c r="D14" s="168"/>
      <c r="E14" s="169"/>
      <c r="F14" s="169"/>
      <c r="G14" s="169"/>
      <c r="H14" s="169"/>
      <c r="I14" s="169"/>
      <c r="J14" s="169"/>
      <c r="K14" s="170"/>
      <c r="L14" s="59">
        <f>SUM(L4:L13)</f>
        <v>224</v>
      </c>
      <c r="M14" s="59">
        <f>SUM(M4:M13)</f>
        <v>103767638</v>
      </c>
      <c r="N14" s="60">
        <f>SUM(N4:N13)</f>
        <v>148350212.13</v>
      </c>
    </row>
    <row r="15" spans="1:14" ht="15.95" customHeight="1">
      <c r="A15" s="57"/>
      <c r="B15" s="165" t="s">
        <v>30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7"/>
    </row>
    <row r="16" spans="1:14" ht="15.95" customHeight="1">
      <c r="A16" s="57"/>
      <c r="B16" s="46" t="s">
        <v>163</v>
      </c>
      <c r="C16" s="58" t="s">
        <v>164</v>
      </c>
      <c r="D16" s="62">
        <v>14.9</v>
      </c>
      <c r="E16" s="76">
        <v>14.99</v>
      </c>
      <c r="F16" s="76">
        <v>14.9</v>
      </c>
      <c r="G16" s="76">
        <v>14.93</v>
      </c>
      <c r="H16" s="76">
        <v>14.92</v>
      </c>
      <c r="I16" s="76">
        <v>14.97</v>
      </c>
      <c r="J16" s="76">
        <v>14.9</v>
      </c>
      <c r="K16" s="77">
        <v>0.47</v>
      </c>
      <c r="L16" s="78">
        <v>141</v>
      </c>
      <c r="M16" s="79">
        <v>4579516</v>
      </c>
      <c r="N16" s="79">
        <v>68385675.670000002</v>
      </c>
    </row>
    <row r="17" spans="1:14" ht="15.95" customHeight="1">
      <c r="A17" s="57"/>
      <c r="B17" s="46" t="s">
        <v>273</v>
      </c>
      <c r="C17" s="58" t="s">
        <v>274</v>
      </c>
      <c r="D17" s="62">
        <v>3.75</v>
      </c>
      <c r="E17" s="76">
        <v>3.75</v>
      </c>
      <c r="F17" s="76">
        <v>3.65</v>
      </c>
      <c r="G17" s="76">
        <v>3.72</v>
      </c>
      <c r="H17" s="76">
        <v>3.75</v>
      </c>
      <c r="I17" s="76">
        <v>3.65</v>
      </c>
      <c r="J17" s="76">
        <v>3.75</v>
      </c>
      <c r="K17" s="77">
        <v>-2.67</v>
      </c>
      <c r="L17" s="78">
        <v>13</v>
      </c>
      <c r="M17" s="79">
        <v>751349</v>
      </c>
      <c r="N17" s="79">
        <v>2797427.03</v>
      </c>
    </row>
    <row r="18" spans="1:14" ht="15.95" customHeight="1">
      <c r="A18" s="57"/>
      <c r="B18" s="163" t="s">
        <v>102</v>
      </c>
      <c r="C18" s="164"/>
      <c r="D18" s="168"/>
      <c r="E18" s="169"/>
      <c r="F18" s="169"/>
      <c r="G18" s="169"/>
      <c r="H18" s="169"/>
      <c r="I18" s="169"/>
      <c r="J18" s="169"/>
      <c r="K18" s="170"/>
      <c r="L18" s="61">
        <f>SUM(L16:L17)</f>
        <v>154</v>
      </c>
      <c r="M18" s="59">
        <f>SUM(M16:M17)</f>
        <v>5330865</v>
      </c>
      <c r="N18" s="47">
        <f>SUM(N16:N17)</f>
        <v>71183102.700000003</v>
      </c>
    </row>
    <row r="19" spans="1:14" ht="15.95" customHeight="1">
      <c r="A19" s="57"/>
      <c r="B19" s="165" t="s">
        <v>89</v>
      </c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7"/>
    </row>
    <row r="20" spans="1:14" ht="15.95" customHeight="1">
      <c r="A20" s="57"/>
      <c r="B20" s="98" t="s">
        <v>308</v>
      </c>
      <c r="C20" s="99" t="s">
        <v>309</v>
      </c>
      <c r="D20" s="92">
        <v>0.66</v>
      </c>
      <c r="E20" s="92">
        <v>0.66</v>
      </c>
      <c r="F20" s="92">
        <v>0.66</v>
      </c>
      <c r="G20" s="92">
        <v>0.66</v>
      </c>
      <c r="H20" s="92">
        <v>0.62</v>
      </c>
      <c r="I20" s="92">
        <v>0.66</v>
      </c>
      <c r="J20" s="92">
        <v>0.66</v>
      </c>
      <c r="K20" s="93">
        <v>0</v>
      </c>
      <c r="L20" s="90">
        <v>1</v>
      </c>
      <c r="M20" s="91">
        <v>1338</v>
      </c>
      <c r="N20" s="91">
        <v>883.08</v>
      </c>
    </row>
    <row r="21" spans="1:14" ht="15.95" customHeight="1">
      <c r="A21" s="57"/>
      <c r="B21" s="163" t="s">
        <v>260</v>
      </c>
      <c r="C21" s="164"/>
      <c r="D21" s="168"/>
      <c r="E21" s="169"/>
      <c r="F21" s="169"/>
      <c r="G21" s="169"/>
      <c r="H21" s="169"/>
      <c r="I21" s="169"/>
      <c r="J21" s="169"/>
      <c r="K21" s="170"/>
      <c r="L21" s="64">
        <f>SUM(L20)</f>
        <v>1</v>
      </c>
      <c r="M21" s="64">
        <f>SUM(M20)</f>
        <v>1338</v>
      </c>
      <c r="N21" s="64">
        <f>SUM(N20)</f>
        <v>883.08</v>
      </c>
    </row>
    <row r="22" spans="1:14" ht="15.95" customHeight="1">
      <c r="A22" s="57"/>
      <c r="B22" s="165" t="s">
        <v>79</v>
      </c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7"/>
    </row>
    <row r="23" spans="1:14" ht="15.95" customHeight="1">
      <c r="A23" s="57"/>
      <c r="B23" s="98" t="s">
        <v>126</v>
      </c>
      <c r="C23" s="99" t="s">
        <v>127</v>
      </c>
      <c r="D23" s="92">
        <v>19.149999999999999</v>
      </c>
      <c r="E23" s="92">
        <v>19.149999999999999</v>
      </c>
      <c r="F23" s="92">
        <v>19.149999999999999</v>
      </c>
      <c r="G23" s="92">
        <v>19.149999999999999</v>
      </c>
      <c r="H23" s="92">
        <v>19.2</v>
      </c>
      <c r="I23" s="92">
        <v>19.149999999999999</v>
      </c>
      <c r="J23" s="92">
        <v>19.149999999999999</v>
      </c>
      <c r="K23" s="93">
        <v>0</v>
      </c>
      <c r="L23" s="90">
        <v>1</v>
      </c>
      <c r="M23" s="91">
        <v>783</v>
      </c>
      <c r="N23" s="91">
        <v>14994.45</v>
      </c>
    </row>
    <row r="24" spans="1:14" ht="15.95" customHeight="1">
      <c r="A24" s="57"/>
      <c r="B24" s="98" t="s">
        <v>265</v>
      </c>
      <c r="C24" s="99" t="s">
        <v>266</v>
      </c>
      <c r="D24" s="92">
        <v>2.29</v>
      </c>
      <c r="E24" s="92">
        <v>2.29</v>
      </c>
      <c r="F24" s="92">
        <v>2.25</v>
      </c>
      <c r="G24" s="92">
        <v>2.27</v>
      </c>
      <c r="H24" s="92">
        <v>2.29</v>
      </c>
      <c r="I24" s="92">
        <v>2.2599999999999998</v>
      </c>
      <c r="J24" s="92">
        <v>2.29</v>
      </c>
      <c r="K24" s="93">
        <v>-1.31</v>
      </c>
      <c r="L24" s="90">
        <v>24</v>
      </c>
      <c r="M24" s="91">
        <v>2410000</v>
      </c>
      <c r="N24" s="91">
        <v>5461251.0899999999</v>
      </c>
    </row>
    <row r="25" spans="1:14" ht="15.95" customHeight="1">
      <c r="A25" s="57"/>
      <c r="B25" s="98" t="s">
        <v>203</v>
      </c>
      <c r="C25" s="99" t="s">
        <v>204</v>
      </c>
      <c r="D25" s="92">
        <v>0.63</v>
      </c>
      <c r="E25" s="92">
        <v>0.63</v>
      </c>
      <c r="F25" s="92">
        <v>0.63</v>
      </c>
      <c r="G25" s="92">
        <v>0.63</v>
      </c>
      <c r="H25" s="92">
        <v>0.69</v>
      </c>
      <c r="I25" s="92">
        <v>0.63</v>
      </c>
      <c r="J25" s="92">
        <v>0.69</v>
      </c>
      <c r="K25" s="93">
        <v>-8.6999999999999993</v>
      </c>
      <c r="L25" s="90">
        <v>11</v>
      </c>
      <c r="M25" s="91">
        <v>530000</v>
      </c>
      <c r="N25" s="91">
        <v>333900</v>
      </c>
    </row>
    <row r="26" spans="1:14" ht="15.95" customHeight="1">
      <c r="A26" s="57"/>
      <c r="B26" s="163" t="s">
        <v>85</v>
      </c>
      <c r="C26" s="164"/>
      <c r="D26" s="168"/>
      <c r="E26" s="169"/>
      <c r="F26" s="169"/>
      <c r="G26" s="169"/>
      <c r="H26" s="169"/>
      <c r="I26" s="169"/>
      <c r="J26" s="169"/>
      <c r="K26" s="170"/>
      <c r="L26" s="64">
        <f>SUM(L23:L25)</f>
        <v>36</v>
      </c>
      <c r="M26" s="64">
        <f>SUM(M23:M25)</f>
        <v>2940783</v>
      </c>
      <c r="N26" s="64">
        <f>SUM(N23:N25)</f>
        <v>5810145.54</v>
      </c>
    </row>
    <row r="27" spans="1:14" ht="15.95" customHeight="1">
      <c r="A27" s="57"/>
      <c r="B27" s="165" t="s">
        <v>80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7"/>
    </row>
    <row r="28" spans="1:14" ht="15.95" customHeight="1">
      <c r="A28" s="57"/>
      <c r="B28" s="46" t="s">
        <v>201</v>
      </c>
      <c r="C28" s="58" t="s">
        <v>202</v>
      </c>
      <c r="D28" s="62">
        <v>6.2</v>
      </c>
      <c r="E28" s="76">
        <v>6.2</v>
      </c>
      <c r="F28" s="76">
        <v>6.18</v>
      </c>
      <c r="G28" s="76">
        <v>6.19</v>
      </c>
      <c r="H28" s="76">
        <v>6.17</v>
      </c>
      <c r="I28" s="76">
        <v>6.2</v>
      </c>
      <c r="J28" s="76">
        <v>6.2</v>
      </c>
      <c r="K28" s="77">
        <v>0</v>
      </c>
      <c r="L28" s="78">
        <v>40</v>
      </c>
      <c r="M28" s="79">
        <v>2892906</v>
      </c>
      <c r="N28" s="79">
        <v>17909264.960000001</v>
      </c>
    </row>
    <row r="29" spans="1:14" ht="15.95" customHeight="1">
      <c r="A29" s="57"/>
      <c r="B29" s="46" t="s">
        <v>117</v>
      </c>
      <c r="C29" s="58" t="s">
        <v>118</v>
      </c>
      <c r="D29" s="62">
        <v>1.4</v>
      </c>
      <c r="E29" s="92">
        <v>1.4</v>
      </c>
      <c r="F29" s="92">
        <v>1.4</v>
      </c>
      <c r="G29" s="92">
        <v>1.4</v>
      </c>
      <c r="H29" s="92">
        <v>1.43</v>
      </c>
      <c r="I29" s="92">
        <v>1.4</v>
      </c>
      <c r="J29" s="92">
        <v>1.43</v>
      </c>
      <c r="K29" s="93">
        <v>-2.1</v>
      </c>
      <c r="L29" s="90">
        <v>1</v>
      </c>
      <c r="M29" s="91">
        <v>1289</v>
      </c>
      <c r="N29" s="91">
        <v>1804.6</v>
      </c>
    </row>
    <row r="30" spans="1:14" ht="15.95" customHeight="1">
      <c r="A30" s="57"/>
      <c r="B30" s="98" t="s">
        <v>314</v>
      </c>
      <c r="C30" s="99" t="s">
        <v>315</v>
      </c>
      <c r="D30" s="62">
        <v>20</v>
      </c>
      <c r="E30" s="92">
        <v>20</v>
      </c>
      <c r="F30" s="92">
        <v>20</v>
      </c>
      <c r="G30" s="92">
        <v>20</v>
      </c>
      <c r="H30" s="92">
        <v>19</v>
      </c>
      <c r="I30" s="92">
        <v>20</v>
      </c>
      <c r="J30" s="92">
        <v>19</v>
      </c>
      <c r="K30" s="93">
        <v>5.26</v>
      </c>
      <c r="L30" s="90">
        <v>4</v>
      </c>
      <c r="M30" s="91">
        <v>3354</v>
      </c>
      <c r="N30" s="91">
        <v>67080</v>
      </c>
    </row>
    <row r="31" spans="1:14" ht="15.95" customHeight="1">
      <c r="A31" s="57"/>
      <c r="B31" s="46" t="s">
        <v>258</v>
      </c>
      <c r="C31" s="58" t="s">
        <v>259</v>
      </c>
      <c r="D31" s="62">
        <v>1.1000000000000001</v>
      </c>
      <c r="E31" s="92">
        <v>1.1499999999999999</v>
      </c>
      <c r="F31" s="92">
        <v>1.0900000000000001</v>
      </c>
      <c r="G31" s="92">
        <v>1.1200000000000001</v>
      </c>
      <c r="H31" s="92">
        <v>1.0900000000000001</v>
      </c>
      <c r="I31" s="92">
        <v>1.1499999999999999</v>
      </c>
      <c r="J31" s="92">
        <v>1.1000000000000001</v>
      </c>
      <c r="K31" s="93">
        <v>4.55</v>
      </c>
      <c r="L31" s="90">
        <v>9</v>
      </c>
      <c r="M31" s="91">
        <v>2239109</v>
      </c>
      <c r="N31" s="91">
        <v>2510376.08</v>
      </c>
    </row>
    <row r="32" spans="1:14" ht="15.95" customHeight="1">
      <c r="A32" s="57"/>
      <c r="B32" s="46" t="s">
        <v>120</v>
      </c>
      <c r="C32" s="58" t="s">
        <v>121</v>
      </c>
      <c r="D32" s="62">
        <v>2.5499999999999998</v>
      </c>
      <c r="E32" s="92">
        <v>2.6</v>
      </c>
      <c r="F32" s="92">
        <v>2.5499999999999998</v>
      </c>
      <c r="G32" s="92">
        <v>2.59</v>
      </c>
      <c r="H32" s="92">
        <v>2.62</v>
      </c>
      <c r="I32" s="92">
        <v>2.6</v>
      </c>
      <c r="J32" s="92">
        <v>2.7</v>
      </c>
      <c r="K32" s="93">
        <v>-3.7</v>
      </c>
      <c r="L32" s="90">
        <v>2</v>
      </c>
      <c r="M32" s="91">
        <v>92472</v>
      </c>
      <c r="N32" s="91">
        <v>239927.2</v>
      </c>
    </row>
    <row r="33" spans="1:14" ht="15.95" customHeight="1">
      <c r="A33" s="57"/>
      <c r="B33" s="46" t="s">
        <v>209</v>
      </c>
      <c r="C33" s="58" t="s">
        <v>210</v>
      </c>
      <c r="D33" s="62">
        <v>2.21</v>
      </c>
      <c r="E33" s="76">
        <v>2.2599999999999998</v>
      </c>
      <c r="F33" s="76">
        <v>2.1800000000000002</v>
      </c>
      <c r="G33" s="76">
        <v>2.2599999999999998</v>
      </c>
      <c r="H33" s="76">
        <v>2.21</v>
      </c>
      <c r="I33" s="76">
        <v>2.2599999999999998</v>
      </c>
      <c r="J33" s="76">
        <v>2.21</v>
      </c>
      <c r="K33" s="77">
        <v>2.2599999999999998</v>
      </c>
      <c r="L33" s="78">
        <v>35</v>
      </c>
      <c r="M33" s="79">
        <v>11714808</v>
      </c>
      <c r="N33" s="79">
        <v>26428932.399999999</v>
      </c>
    </row>
    <row r="34" spans="1:14" ht="15.95" customHeight="1">
      <c r="A34" s="57"/>
      <c r="B34" s="46" t="s">
        <v>310</v>
      </c>
      <c r="C34" s="58" t="s">
        <v>311</v>
      </c>
      <c r="D34" s="62">
        <v>6.5</v>
      </c>
      <c r="E34" s="76">
        <v>6.5</v>
      </c>
      <c r="F34" s="76">
        <v>6.5</v>
      </c>
      <c r="G34" s="76">
        <v>6.5</v>
      </c>
      <c r="H34" s="76">
        <v>6.04</v>
      </c>
      <c r="I34" s="76">
        <v>6.5</v>
      </c>
      <c r="J34" s="76">
        <v>6.08</v>
      </c>
      <c r="K34" s="77">
        <v>6.91</v>
      </c>
      <c r="L34" s="78">
        <v>3</v>
      </c>
      <c r="M34" s="79">
        <v>114720</v>
      </c>
      <c r="N34" s="79">
        <v>745680</v>
      </c>
    </row>
    <row r="35" spans="1:14" ht="15.95" customHeight="1">
      <c r="A35" s="57"/>
      <c r="B35" s="46" t="s">
        <v>269</v>
      </c>
      <c r="C35" s="58" t="s">
        <v>270</v>
      </c>
      <c r="D35" s="62">
        <v>2.25</v>
      </c>
      <c r="E35" s="76">
        <v>2.25</v>
      </c>
      <c r="F35" s="76">
        <v>2.25</v>
      </c>
      <c r="G35" s="76">
        <v>2.25</v>
      </c>
      <c r="H35" s="76">
        <v>2.25</v>
      </c>
      <c r="I35" s="76">
        <v>2.25</v>
      </c>
      <c r="J35" s="76">
        <v>2.25</v>
      </c>
      <c r="K35" s="77">
        <v>0</v>
      </c>
      <c r="L35" s="78">
        <v>1</v>
      </c>
      <c r="M35" s="79">
        <v>2000</v>
      </c>
      <c r="N35" s="79">
        <v>4500</v>
      </c>
    </row>
    <row r="36" spans="1:14" ht="15.95" customHeight="1">
      <c r="A36" s="57"/>
      <c r="B36" s="163" t="s">
        <v>86</v>
      </c>
      <c r="C36" s="164"/>
      <c r="D36" s="168"/>
      <c r="E36" s="169"/>
      <c r="F36" s="169"/>
      <c r="G36" s="169"/>
      <c r="H36" s="169"/>
      <c r="I36" s="169"/>
      <c r="J36" s="169"/>
      <c r="K36" s="170"/>
      <c r="L36" s="64">
        <f>SUM(L28:L35)</f>
        <v>95</v>
      </c>
      <c r="M36" s="64">
        <f>SUM(M28:M35)</f>
        <v>17060658</v>
      </c>
      <c r="N36" s="64">
        <f>SUM(N28:N35)</f>
        <v>47907565.239999995</v>
      </c>
    </row>
    <row r="37" spans="1:14" ht="15.95" customHeight="1">
      <c r="A37" s="57"/>
      <c r="B37" s="165" t="s">
        <v>81</v>
      </c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7"/>
    </row>
    <row r="38" spans="1:14" ht="15.95" customHeight="1">
      <c r="A38" s="57"/>
      <c r="B38" s="46" t="s">
        <v>267</v>
      </c>
      <c r="C38" s="58" t="s">
        <v>268</v>
      </c>
      <c r="D38" s="76">
        <v>4.6500000000000004</v>
      </c>
      <c r="E38" s="76">
        <v>4.6500000000000004</v>
      </c>
      <c r="F38" s="76">
        <v>4.5</v>
      </c>
      <c r="G38" s="76">
        <v>4.5</v>
      </c>
      <c r="H38" s="92">
        <v>4.6500000000000004</v>
      </c>
      <c r="I38" s="76">
        <v>4.5</v>
      </c>
      <c r="J38" s="76">
        <v>4.6500000000000004</v>
      </c>
      <c r="K38" s="77">
        <v>-3.23</v>
      </c>
      <c r="L38" s="78">
        <v>8</v>
      </c>
      <c r="M38" s="79">
        <v>1023024</v>
      </c>
      <c r="N38" s="79">
        <v>4606066.3</v>
      </c>
    </row>
    <row r="39" spans="1:14" ht="15.95" customHeight="1">
      <c r="A39" s="57"/>
      <c r="B39" s="163" t="s">
        <v>211</v>
      </c>
      <c r="C39" s="164"/>
      <c r="D39" s="168"/>
      <c r="E39" s="169"/>
      <c r="F39" s="169"/>
      <c r="G39" s="169"/>
      <c r="H39" s="169"/>
      <c r="I39" s="169"/>
      <c r="J39" s="169"/>
      <c r="K39" s="170"/>
      <c r="L39" s="63">
        <f>SUM(L37:L38)</f>
        <v>8</v>
      </c>
      <c r="M39" s="60">
        <f>SUM(M37:M38)</f>
        <v>1023024</v>
      </c>
      <c r="N39" s="60">
        <f>SUM(N37:N38)</f>
        <v>4606066.3</v>
      </c>
    </row>
    <row r="40" spans="1:14" s="51" customFormat="1" ht="15.95" customHeight="1">
      <c r="B40" s="65" t="s">
        <v>32</v>
      </c>
      <c r="C40" s="171"/>
      <c r="D40" s="172"/>
      <c r="E40" s="172"/>
      <c r="F40" s="172"/>
      <c r="G40" s="172"/>
      <c r="H40" s="172"/>
      <c r="I40" s="172"/>
      <c r="J40" s="172"/>
      <c r="K40" s="173"/>
      <c r="L40" s="66">
        <f>L36+L26+L18+L14+L21+L39</f>
        <v>518</v>
      </c>
      <c r="M40" s="66">
        <f t="shared" ref="M40:N40" si="0">M36+M26+M18+M14+M21+M39</f>
        <v>130124306</v>
      </c>
      <c r="N40" s="66">
        <f t="shared" si="0"/>
        <v>277857974.99000001</v>
      </c>
    </row>
    <row r="41" spans="1:14" s="51" customFormat="1" ht="37.5" customHeight="1">
      <c r="A41" s="50"/>
      <c r="B41" s="175" t="s">
        <v>323</v>
      </c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7"/>
    </row>
    <row r="42" spans="1:14" s="51" customFormat="1" ht="48" customHeight="1">
      <c r="B42" s="52" t="s">
        <v>15</v>
      </c>
      <c r="C42" s="53" t="s">
        <v>20</v>
      </c>
      <c r="D42" s="53" t="s">
        <v>21</v>
      </c>
      <c r="E42" s="53" t="s">
        <v>22</v>
      </c>
      <c r="F42" s="53" t="s">
        <v>23</v>
      </c>
      <c r="G42" s="53" t="s">
        <v>24</v>
      </c>
      <c r="H42" s="53" t="s">
        <v>25</v>
      </c>
      <c r="I42" s="53" t="s">
        <v>19</v>
      </c>
      <c r="J42" s="53" t="s">
        <v>26</v>
      </c>
      <c r="K42" s="54" t="s">
        <v>27</v>
      </c>
      <c r="L42" s="55" t="s">
        <v>28</v>
      </c>
      <c r="M42" s="55" t="s">
        <v>18</v>
      </c>
      <c r="N42" s="56" t="s">
        <v>7</v>
      </c>
    </row>
    <row r="43" spans="1:14" ht="14.1" customHeight="1">
      <c r="A43" s="57"/>
      <c r="B43" s="165" t="s">
        <v>29</v>
      </c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7"/>
    </row>
    <row r="44" spans="1:14" ht="14.1" customHeight="1">
      <c r="A44" s="57"/>
      <c r="B44" s="98" t="s">
        <v>325</v>
      </c>
      <c r="C44" s="99" t="s">
        <v>326</v>
      </c>
      <c r="D44" s="92">
        <v>0.1</v>
      </c>
      <c r="E44" s="92">
        <v>0.1</v>
      </c>
      <c r="F44" s="92">
        <v>0.1</v>
      </c>
      <c r="G44" s="92">
        <v>0.1</v>
      </c>
      <c r="H44" s="92">
        <v>0.1</v>
      </c>
      <c r="I44" s="92">
        <v>0.1</v>
      </c>
      <c r="J44" s="92">
        <v>0.1</v>
      </c>
      <c r="K44" s="93">
        <v>0</v>
      </c>
      <c r="L44" s="90">
        <v>2</v>
      </c>
      <c r="M44" s="91">
        <v>24645000000</v>
      </c>
      <c r="N44" s="91">
        <v>2464500000</v>
      </c>
    </row>
    <row r="45" spans="1:14" ht="14.1" customHeight="1">
      <c r="A45" s="57"/>
      <c r="B45" s="46" t="s">
        <v>161</v>
      </c>
      <c r="C45" s="58" t="s">
        <v>162</v>
      </c>
      <c r="D45" s="92">
        <v>7.0000000000000007E-2</v>
      </c>
      <c r="E45" s="92">
        <v>7.0000000000000007E-2</v>
      </c>
      <c r="F45" s="92">
        <v>7.0000000000000007E-2</v>
      </c>
      <c r="G45" s="92">
        <v>7.0000000000000007E-2</v>
      </c>
      <c r="H45" s="92">
        <v>7.0000000000000007E-2</v>
      </c>
      <c r="I45" s="92">
        <v>7.0000000000000007E-2</v>
      </c>
      <c r="J45" s="92">
        <v>7.0000000000000007E-2</v>
      </c>
      <c r="K45" s="93">
        <v>0</v>
      </c>
      <c r="L45" s="90">
        <v>1</v>
      </c>
      <c r="M45" s="91">
        <v>24900000000</v>
      </c>
      <c r="N45" s="91">
        <v>1743000000</v>
      </c>
    </row>
    <row r="46" spans="1:14" ht="14.1" customHeight="1">
      <c r="A46" s="57"/>
      <c r="B46" s="98" t="s">
        <v>250</v>
      </c>
      <c r="C46" s="99" t="s">
        <v>251</v>
      </c>
      <c r="D46" s="92">
        <v>0.49</v>
      </c>
      <c r="E46" s="92">
        <v>0.49</v>
      </c>
      <c r="F46" s="92">
        <v>0.49</v>
      </c>
      <c r="G46" s="92">
        <v>0.49</v>
      </c>
      <c r="H46" s="92">
        <v>0.49</v>
      </c>
      <c r="I46" s="92">
        <v>0.49</v>
      </c>
      <c r="J46" s="92">
        <v>0.49</v>
      </c>
      <c r="K46" s="93">
        <v>0</v>
      </c>
      <c r="L46" s="90">
        <v>68</v>
      </c>
      <c r="M46" s="91">
        <v>20010000</v>
      </c>
      <c r="N46" s="91">
        <v>9804900</v>
      </c>
    </row>
    <row r="47" spans="1:14" ht="14.1" customHeight="1">
      <c r="A47" s="57"/>
      <c r="B47" s="163" t="s">
        <v>84</v>
      </c>
      <c r="C47" s="164"/>
      <c r="D47" s="168"/>
      <c r="E47" s="169"/>
      <c r="F47" s="169"/>
      <c r="G47" s="169"/>
      <c r="H47" s="169"/>
      <c r="I47" s="169"/>
      <c r="J47" s="169"/>
      <c r="K47" s="170"/>
      <c r="L47" s="59">
        <f>SUM(L44:L46)</f>
        <v>71</v>
      </c>
      <c r="M47" s="59">
        <f>SUM(M44:M46)</f>
        <v>49565010000</v>
      </c>
      <c r="N47" s="60">
        <f>SUM(N44:N46)</f>
        <v>4217304900</v>
      </c>
    </row>
    <row r="48" spans="1:14" ht="14.1" customHeight="1">
      <c r="A48" s="57"/>
      <c r="B48" s="165" t="s">
        <v>119</v>
      </c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7"/>
    </row>
    <row r="49" spans="1:14" ht="14.1" customHeight="1">
      <c r="A49" s="57"/>
      <c r="B49" s="46" t="s">
        <v>152</v>
      </c>
      <c r="C49" s="58" t="s">
        <v>151</v>
      </c>
      <c r="D49" s="92">
        <v>0.68</v>
      </c>
      <c r="E49" s="92">
        <v>0.68</v>
      </c>
      <c r="F49" s="92">
        <v>0.68</v>
      </c>
      <c r="G49" s="92">
        <v>0.68</v>
      </c>
      <c r="H49" s="92">
        <v>0.68</v>
      </c>
      <c r="I49" s="76">
        <v>0.68</v>
      </c>
      <c r="J49" s="76">
        <v>0.68</v>
      </c>
      <c r="K49" s="77">
        <v>0</v>
      </c>
      <c r="L49" s="78">
        <v>1</v>
      </c>
      <c r="M49" s="79">
        <v>1000</v>
      </c>
      <c r="N49" s="79">
        <v>680</v>
      </c>
    </row>
    <row r="50" spans="1:14" ht="14.1" customHeight="1">
      <c r="A50" s="57"/>
      <c r="B50" s="163" t="s">
        <v>327</v>
      </c>
      <c r="C50" s="164"/>
      <c r="D50" s="168"/>
      <c r="E50" s="169"/>
      <c r="F50" s="169"/>
      <c r="G50" s="169"/>
      <c r="H50" s="169"/>
      <c r="I50" s="169"/>
      <c r="J50" s="169"/>
      <c r="K50" s="170"/>
      <c r="L50" s="64">
        <f>L49</f>
        <v>1</v>
      </c>
      <c r="M50" s="64">
        <f t="shared" ref="M50:N50" si="1">M49</f>
        <v>1000</v>
      </c>
      <c r="N50" s="64">
        <f t="shared" si="1"/>
        <v>680</v>
      </c>
    </row>
    <row r="51" spans="1:14" ht="14.1" customHeight="1">
      <c r="A51" s="57"/>
      <c r="B51" s="165" t="s">
        <v>89</v>
      </c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7"/>
    </row>
    <row r="52" spans="1:14" ht="14.1" customHeight="1">
      <c r="A52" s="57"/>
      <c r="B52" s="98" t="s">
        <v>256</v>
      </c>
      <c r="C52" s="99" t="s">
        <v>257</v>
      </c>
      <c r="D52" s="92">
        <v>0.75</v>
      </c>
      <c r="E52" s="92">
        <v>0.75</v>
      </c>
      <c r="F52" s="92">
        <v>0.75</v>
      </c>
      <c r="G52" s="92">
        <v>0.75</v>
      </c>
      <c r="H52" s="92">
        <v>0.75</v>
      </c>
      <c r="I52" s="76">
        <v>0.75</v>
      </c>
      <c r="J52" s="76">
        <v>0.75</v>
      </c>
      <c r="K52" s="77">
        <v>0</v>
      </c>
      <c r="L52" s="78">
        <v>1</v>
      </c>
      <c r="M52" s="79">
        <v>4000</v>
      </c>
      <c r="N52" s="79">
        <v>3000</v>
      </c>
    </row>
    <row r="53" spans="1:14" ht="14.1" customHeight="1">
      <c r="A53" s="57"/>
      <c r="B53" s="98" t="s">
        <v>271</v>
      </c>
      <c r="C53" s="99" t="s">
        <v>272</v>
      </c>
      <c r="D53" s="92">
        <v>3.85</v>
      </c>
      <c r="E53" s="92">
        <v>3.85</v>
      </c>
      <c r="F53" s="92">
        <v>3.85</v>
      </c>
      <c r="G53" s="92">
        <v>3.85</v>
      </c>
      <c r="H53" s="92">
        <v>3.85</v>
      </c>
      <c r="I53" s="76">
        <v>3.85</v>
      </c>
      <c r="J53" s="76">
        <v>3.85</v>
      </c>
      <c r="K53" s="77">
        <v>0</v>
      </c>
      <c r="L53" s="78">
        <v>2</v>
      </c>
      <c r="M53" s="79">
        <v>7454</v>
      </c>
      <c r="N53" s="79">
        <v>28697.9</v>
      </c>
    </row>
    <row r="54" spans="1:14" ht="14.1" customHeight="1">
      <c r="A54" s="57"/>
      <c r="B54" s="163" t="s">
        <v>260</v>
      </c>
      <c r="C54" s="164"/>
      <c r="D54" s="168"/>
      <c r="E54" s="169"/>
      <c r="F54" s="169"/>
      <c r="G54" s="169"/>
      <c r="H54" s="169"/>
      <c r="I54" s="169"/>
      <c r="J54" s="169"/>
      <c r="K54" s="170"/>
      <c r="L54" s="64">
        <f>SUM(L51:L53)</f>
        <v>3</v>
      </c>
      <c r="M54" s="64">
        <f>SUM(M51:M53)</f>
        <v>11454</v>
      </c>
      <c r="N54" s="64">
        <f>SUM(N51:N53)</f>
        <v>31697.9</v>
      </c>
    </row>
    <row r="55" spans="1:14" ht="14.1" customHeight="1">
      <c r="A55" s="57"/>
      <c r="B55" s="165" t="s">
        <v>80</v>
      </c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67"/>
    </row>
    <row r="56" spans="1:14" ht="14.1" customHeight="1">
      <c r="A56" s="57"/>
      <c r="B56" s="46" t="s">
        <v>33</v>
      </c>
      <c r="C56" s="58" t="s">
        <v>34</v>
      </c>
      <c r="D56" s="92">
        <v>2.75</v>
      </c>
      <c r="E56" s="92">
        <v>2.75</v>
      </c>
      <c r="F56" s="92">
        <v>2.74</v>
      </c>
      <c r="G56" s="92">
        <v>2.74</v>
      </c>
      <c r="H56" s="92">
        <v>2.75</v>
      </c>
      <c r="I56" s="92">
        <v>2.74</v>
      </c>
      <c r="J56" s="92">
        <v>2.75</v>
      </c>
      <c r="K56" s="93">
        <v>-0.36</v>
      </c>
      <c r="L56" s="90">
        <v>24</v>
      </c>
      <c r="M56" s="91">
        <v>5856873</v>
      </c>
      <c r="N56" s="91">
        <v>16057969.48</v>
      </c>
    </row>
    <row r="57" spans="1:14" ht="14.1" customHeight="1">
      <c r="A57" s="57"/>
      <c r="B57" s="46" t="s">
        <v>83</v>
      </c>
      <c r="C57" s="58" t="s">
        <v>35</v>
      </c>
      <c r="D57" s="92">
        <v>0.97</v>
      </c>
      <c r="E57" s="92">
        <v>0.97</v>
      </c>
      <c r="F57" s="92">
        <v>0.97</v>
      </c>
      <c r="G57" s="92">
        <v>0.97</v>
      </c>
      <c r="H57" s="92">
        <v>1.04</v>
      </c>
      <c r="I57" s="92">
        <v>0.97</v>
      </c>
      <c r="J57" s="92">
        <v>1.04</v>
      </c>
      <c r="K57" s="93">
        <v>-6.73</v>
      </c>
      <c r="L57" s="90">
        <v>1</v>
      </c>
      <c r="M57" s="91">
        <v>1900</v>
      </c>
      <c r="N57" s="91">
        <v>1843</v>
      </c>
    </row>
    <row r="58" spans="1:14" ht="14.1" customHeight="1">
      <c r="A58" s="57"/>
      <c r="B58" s="163" t="s">
        <v>86</v>
      </c>
      <c r="C58" s="164"/>
      <c r="D58" s="168"/>
      <c r="E58" s="169"/>
      <c r="F58" s="169"/>
      <c r="G58" s="169"/>
      <c r="H58" s="169"/>
      <c r="I58" s="169"/>
      <c r="J58" s="169"/>
      <c r="K58" s="170"/>
      <c r="L58" s="64">
        <f>SUM(L56:L57)</f>
        <v>25</v>
      </c>
      <c r="M58" s="64">
        <f>SUM(M56:M57)</f>
        <v>5858773</v>
      </c>
      <c r="N58" s="64">
        <f>SUM(N56:N57)</f>
        <v>16059812.48</v>
      </c>
    </row>
    <row r="59" spans="1:14" s="51" customFormat="1" ht="14.1" customHeight="1">
      <c r="B59" s="65" t="s">
        <v>107</v>
      </c>
      <c r="C59" s="171"/>
      <c r="D59" s="172"/>
      <c r="E59" s="172"/>
      <c r="F59" s="172"/>
      <c r="G59" s="172"/>
      <c r="H59" s="172"/>
      <c r="I59" s="172"/>
      <c r="J59" s="172"/>
      <c r="K59" s="173"/>
      <c r="L59" s="66">
        <f>+L54+L47+L58+L50</f>
        <v>100</v>
      </c>
      <c r="M59" s="66">
        <f t="shared" ref="M59:N59" si="2">+M54+M47+M58+M50</f>
        <v>49570881227</v>
      </c>
      <c r="N59" s="66">
        <f t="shared" si="2"/>
        <v>4233397090.3800001</v>
      </c>
    </row>
    <row r="60" spans="1:14" s="51" customFormat="1" ht="28.5" customHeight="1">
      <c r="A60" s="50"/>
      <c r="B60" s="175" t="s">
        <v>322</v>
      </c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7"/>
    </row>
    <row r="61" spans="1:14" s="51" customFormat="1" ht="44.25" customHeight="1">
      <c r="B61" s="52" t="s">
        <v>15</v>
      </c>
      <c r="C61" s="53" t="s">
        <v>20</v>
      </c>
      <c r="D61" s="53" t="s">
        <v>21</v>
      </c>
      <c r="E61" s="53" t="s">
        <v>22</v>
      </c>
      <c r="F61" s="53" t="s">
        <v>23</v>
      </c>
      <c r="G61" s="53" t="s">
        <v>24</v>
      </c>
      <c r="H61" s="53" t="s">
        <v>25</v>
      </c>
      <c r="I61" s="53" t="s">
        <v>19</v>
      </c>
      <c r="J61" s="53" t="s">
        <v>26</v>
      </c>
      <c r="K61" s="54" t="s">
        <v>27</v>
      </c>
      <c r="L61" s="55" t="s">
        <v>28</v>
      </c>
      <c r="M61" s="55" t="s">
        <v>18</v>
      </c>
      <c r="N61" s="56" t="s">
        <v>7</v>
      </c>
    </row>
    <row r="62" spans="1:14" ht="14.1" customHeight="1">
      <c r="A62" s="57"/>
      <c r="B62" s="165" t="s">
        <v>29</v>
      </c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7"/>
    </row>
    <row r="63" spans="1:14" ht="14.1" customHeight="1">
      <c r="A63" s="57"/>
      <c r="B63" s="98" t="s">
        <v>275</v>
      </c>
      <c r="C63" s="99" t="s">
        <v>276</v>
      </c>
      <c r="D63" s="92">
        <v>0.13</v>
      </c>
      <c r="E63" s="92">
        <v>0.13</v>
      </c>
      <c r="F63" s="92">
        <v>0.12</v>
      </c>
      <c r="G63" s="92">
        <v>0.13</v>
      </c>
      <c r="H63" s="92">
        <v>0.13</v>
      </c>
      <c r="I63" s="92">
        <v>0.13</v>
      </c>
      <c r="J63" s="92">
        <v>0.13</v>
      </c>
      <c r="K63" s="93">
        <v>0</v>
      </c>
      <c r="L63" s="90">
        <v>5</v>
      </c>
      <c r="M63" s="91">
        <v>11000000</v>
      </c>
      <c r="N63" s="91">
        <v>1410000</v>
      </c>
    </row>
    <row r="64" spans="1:14" ht="14.1" customHeight="1">
      <c r="A64" s="57"/>
      <c r="B64" s="163" t="s">
        <v>84</v>
      </c>
      <c r="C64" s="164"/>
      <c r="D64" s="168"/>
      <c r="E64" s="169"/>
      <c r="F64" s="169"/>
      <c r="G64" s="169"/>
      <c r="H64" s="169"/>
      <c r="I64" s="169"/>
      <c r="J64" s="169"/>
      <c r="K64" s="170"/>
      <c r="L64" s="59">
        <f>SUM(L63:L63)</f>
        <v>5</v>
      </c>
      <c r="M64" s="59">
        <f>SUM(M63:M63)</f>
        <v>11000000</v>
      </c>
      <c r="N64" s="60">
        <f>SUM(N63:N63)</f>
        <v>1410000</v>
      </c>
    </row>
    <row r="65" spans="1:14" ht="14.1" customHeight="1">
      <c r="A65" s="57"/>
      <c r="B65" s="165" t="s">
        <v>79</v>
      </c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7"/>
    </row>
    <row r="66" spans="1:14" ht="14.1" customHeight="1">
      <c r="A66" s="57"/>
      <c r="B66" s="98" t="s">
        <v>128</v>
      </c>
      <c r="C66" s="99" t="s">
        <v>129</v>
      </c>
      <c r="D66" s="92">
        <v>1.27</v>
      </c>
      <c r="E66" s="92">
        <v>1.27</v>
      </c>
      <c r="F66" s="92">
        <v>1.27</v>
      </c>
      <c r="G66" s="92">
        <v>1.27</v>
      </c>
      <c r="H66" s="92">
        <v>1.21</v>
      </c>
      <c r="I66" s="92">
        <v>1.27</v>
      </c>
      <c r="J66" s="92">
        <v>1.21</v>
      </c>
      <c r="K66" s="93">
        <v>4.96</v>
      </c>
      <c r="L66" s="90">
        <v>2</v>
      </c>
      <c r="M66" s="91">
        <v>9874</v>
      </c>
      <c r="N66" s="91">
        <v>12539.98</v>
      </c>
    </row>
    <row r="67" spans="1:14" ht="14.1" customHeight="1">
      <c r="A67" s="57"/>
      <c r="B67" s="98" t="s">
        <v>82</v>
      </c>
      <c r="C67" s="99" t="s">
        <v>40</v>
      </c>
      <c r="D67" s="92">
        <v>1.35</v>
      </c>
      <c r="E67" s="92">
        <v>1.35</v>
      </c>
      <c r="F67" s="92">
        <v>1.35</v>
      </c>
      <c r="G67" s="92">
        <v>1.35</v>
      </c>
      <c r="H67" s="92">
        <v>1.35</v>
      </c>
      <c r="I67" s="92">
        <v>1.35</v>
      </c>
      <c r="J67" s="92">
        <v>1.35</v>
      </c>
      <c r="K67" s="93">
        <v>0</v>
      </c>
      <c r="L67" s="90">
        <v>5</v>
      </c>
      <c r="M67" s="91">
        <v>46649</v>
      </c>
      <c r="N67" s="91">
        <v>62976.15</v>
      </c>
    </row>
    <row r="68" spans="1:14" ht="14.1" customHeight="1">
      <c r="A68" s="57"/>
      <c r="B68" s="163" t="s">
        <v>85</v>
      </c>
      <c r="C68" s="164"/>
      <c r="D68" s="168"/>
      <c r="E68" s="169"/>
      <c r="F68" s="169"/>
      <c r="G68" s="169"/>
      <c r="H68" s="169"/>
      <c r="I68" s="169"/>
      <c r="J68" s="169"/>
      <c r="K68" s="170"/>
      <c r="L68" s="64">
        <f>SUM(L66:L67)</f>
        <v>7</v>
      </c>
      <c r="M68" s="64">
        <f>SUM(M66:M67)</f>
        <v>56523</v>
      </c>
      <c r="N68" s="64">
        <f>SUM(N66:N67)</f>
        <v>75516.13</v>
      </c>
    </row>
    <row r="69" spans="1:14" ht="14.1" customHeight="1">
      <c r="A69" s="57"/>
      <c r="B69" s="165" t="s">
        <v>80</v>
      </c>
      <c r="C69" s="174"/>
      <c r="D69" s="174"/>
      <c r="E69" s="174"/>
      <c r="F69" s="174"/>
      <c r="G69" s="174"/>
      <c r="H69" s="174"/>
      <c r="I69" s="174"/>
      <c r="J69" s="174"/>
      <c r="K69" s="174"/>
      <c r="L69" s="174"/>
      <c r="M69" s="174"/>
      <c r="N69" s="167"/>
    </row>
    <row r="70" spans="1:14" ht="14.1" customHeight="1">
      <c r="A70" s="57"/>
      <c r="B70" s="86" t="s">
        <v>190</v>
      </c>
      <c r="C70" s="87" t="s">
        <v>189</v>
      </c>
      <c r="D70" s="92">
        <v>1.64</v>
      </c>
      <c r="E70" s="92">
        <v>1.64</v>
      </c>
      <c r="F70" s="92">
        <v>1.64</v>
      </c>
      <c r="G70" s="92">
        <v>1.64</v>
      </c>
      <c r="H70" s="92">
        <v>1.64</v>
      </c>
      <c r="I70" s="92">
        <v>1.64</v>
      </c>
      <c r="J70" s="92">
        <v>1.64</v>
      </c>
      <c r="K70" s="93">
        <v>0</v>
      </c>
      <c r="L70" s="90">
        <v>3</v>
      </c>
      <c r="M70" s="91">
        <v>88690</v>
      </c>
      <c r="N70" s="91">
        <v>145451.6</v>
      </c>
    </row>
    <row r="71" spans="1:14" ht="14.1" customHeight="1">
      <c r="A71" s="57"/>
      <c r="B71" s="86" t="s">
        <v>132</v>
      </c>
      <c r="C71" s="87" t="s">
        <v>133</v>
      </c>
      <c r="D71" s="92">
        <v>1.85</v>
      </c>
      <c r="E71" s="92">
        <v>1.85</v>
      </c>
      <c r="F71" s="92">
        <v>1.85</v>
      </c>
      <c r="G71" s="92">
        <v>1.85</v>
      </c>
      <c r="H71" s="92">
        <v>1.85</v>
      </c>
      <c r="I71" s="92">
        <v>1.85</v>
      </c>
      <c r="J71" s="92">
        <v>1.85</v>
      </c>
      <c r="K71" s="93">
        <v>0</v>
      </c>
      <c r="L71" s="90">
        <v>1</v>
      </c>
      <c r="M71" s="91">
        <v>5000</v>
      </c>
      <c r="N71" s="91">
        <v>9250</v>
      </c>
    </row>
    <row r="72" spans="1:14" ht="14.1" customHeight="1">
      <c r="A72" s="57"/>
      <c r="B72" s="86" t="s">
        <v>36</v>
      </c>
      <c r="C72" s="87" t="s">
        <v>37</v>
      </c>
      <c r="D72" s="92">
        <v>1.27</v>
      </c>
      <c r="E72" s="92">
        <v>1.27</v>
      </c>
      <c r="F72" s="92">
        <v>1.27</v>
      </c>
      <c r="G72" s="92">
        <v>1.27</v>
      </c>
      <c r="H72" s="92">
        <v>1.27</v>
      </c>
      <c r="I72" s="92">
        <v>1.27</v>
      </c>
      <c r="J72" s="92">
        <v>1.27</v>
      </c>
      <c r="K72" s="93">
        <v>0</v>
      </c>
      <c r="L72" s="90">
        <v>1</v>
      </c>
      <c r="M72" s="91">
        <v>2000</v>
      </c>
      <c r="N72" s="91">
        <v>2540</v>
      </c>
    </row>
    <row r="73" spans="1:14" ht="14.1" customHeight="1">
      <c r="A73" s="57"/>
      <c r="B73" s="163" t="s">
        <v>86</v>
      </c>
      <c r="C73" s="164"/>
      <c r="D73" s="168"/>
      <c r="E73" s="169"/>
      <c r="F73" s="169"/>
      <c r="G73" s="169"/>
      <c r="H73" s="169"/>
      <c r="I73" s="169"/>
      <c r="J73" s="169"/>
      <c r="K73" s="170"/>
      <c r="L73" s="64">
        <f>SUM(L70:L72)</f>
        <v>5</v>
      </c>
      <c r="M73" s="64">
        <f>SUM(M70:M72)</f>
        <v>95690</v>
      </c>
      <c r="N73" s="64">
        <f>SUM(N70:N72)</f>
        <v>157241.60000000001</v>
      </c>
    </row>
    <row r="74" spans="1:14" ht="14.1" customHeight="1">
      <c r="A74" s="57"/>
      <c r="B74" s="165" t="s">
        <v>31</v>
      </c>
      <c r="C74" s="166"/>
      <c r="D74" s="166"/>
      <c r="E74" s="166"/>
      <c r="F74" s="166"/>
      <c r="G74" s="166"/>
      <c r="H74" s="166"/>
      <c r="I74" s="166"/>
      <c r="J74" s="166"/>
      <c r="K74" s="166"/>
      <c r="L74" s="166"/>
      <c r="M74" s="166"/>
      <c r="N74" s="167"/>
    </row>
    <row r="75" spans="1:14" ht="14.1" customHeight="1">
      <c r="A75" s="57"/>
      <c r="B75" s="86" t="s">
        <v>285</v>
      </c>
      <c r="C75" s="87" t="s">
        <v>286</v>
      </c>
      <c r="D75" s="92">
        <v>9.35</v>
      </c>
      <c r="E75" s="92">
        <v>9.4</v>
      </c>
      <c r="F75" s="92">
        <v>9.35</v>
      </c>
      <c r="G75" s="92">
        <v>9.39</v>
      </c>
      <c r="H75" s="92">
        <v>9.4</v>
      </c>
      <c r="I75" s="92">
        <v>9.4</v>
      </c>
      <c r="J75" s="92">
        <v>9.4</v>
      </c>
      <c r="K75" s="93">
        <v>0</v>
      </c>
      <c r="L75" s="90">
        <v>4</v>
      </c>
      <c r="M75" s="91">
        <v>93525</v>
      </c>
      <c r="N75" s="91">
        <v>877885</v>
      </c>
    </row>
    <row r="76" spans="1:14" ht="14.1" customHeight="1">
      <c r="A76" s="57"/>
      <c r="B76" s="86" t="s">
        <v>142</v>
      </c>
      <c r="C76" s="87" t="s">
        <v>143</v>
      </c>
      <c r="D76" s="92">
        <v>20.7</v>
      </c>
      <c r="E76" s="92">
        <v>20.85</v>
      </c>
      <c r="F76" s="92">
        <v>20.7</v>
      </c>
      <c r="G76" s="92">
        <v>20.71</v>
      </c>
      <c r="H76" s="92">
        <v>20.69</v>
      </c>
      <c r="I76" s="92">
        <v>20.7</v>
      </c>
      <c r="J76" s="92">
        <v>20.7</v>
      </c>
      <c r="K76" s="93">
        <v>0</v>
      </c>
      <c r="L76" s="90">
        <v>5</v>
      </c>
      <c r="M76" s="91">
        <v>135000</v>
      </c>
      <c r="N76" s="91">
        <v>2796000</v>
      </c>
    </row>
    <row r="77" spans="1:14" ht="14.1" customHeight="1">
      <c r="A77" s="57"/>
      <c r="B77" s="163" t="s">
        <v>87</v>
      </c>
      <c r="C77" s="164"/>
      <c r="D77" s="168"/>
      <c r="E77" s="169"/>
      <c r="F77" s="169"/>
      <c r="G77" s="169"/>
      <c r="H77" s="169"/>
      <c r="I77" s="169"/>
      <c r="J77" s="169"/>
      <c r="K77" s="170"/>
      <c r="L77" s="64">
        <f>SUM(L75:L76)</f>
        <v>9</v>
      </c>
      <c r="M77" s="64">
        <f>SUM(M75:M76)</f>
        <v>228525</v>
      </c>
      <c r="N77" s="64">
        <f>SUM(N75:N76)</f>
        <v>3673885</v>
      </c>
    </row>
    <row r="78" spans="1:14" ht="14.1" customHeight="1">
      <c r="A78" s="57"/>
      <c r="B78" s="165" t="s">
        <v>81</v>
      </c>
      <c r="C78" s="166"/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7"/>
    </row>
    <row r="79" spans="1:14" ht="14.1" customHeight="1">
      <c r="A79" s="57"/>
      <c r="B79" s="98" t="s">
        <v>218</v>
      </c>
      <c r="C79" s="99" t="s">
        <v>219</v>
      </c>
      <c r="D79" s="76">
        <v>5.15</v>
      </c>
      <c r="E79" s="76">
        <v>5.15</v>
      </c>
      <c r="F79" s="76">
        <v>5.05</v>
      </c>
      <c r="G79" s="76">
        <v>5.09</v>
      </c>
      <c r="H79" s="76">
        <v>5.16</v>
      </c>
      <c r="I79" s="76">
        <v>5.14</v>
      </c>
      <c r="J79" s="76">
        <v>5.15</v>
      </c>
      <c r="K79" s="77">
        <v>-0.19</v>
      </c>
      <c r="L79" s="78">
        <v>48</v>
      </c>
      <c r="M79" s="79">
        <v>5453191</v>
      </c>
      <c r="N79" s="79">
        <v>27762894.809999999</v>
      </c>
    </row>
    <row r="80" spans="1:14" ht="14.1" customHeight="1">
      <c r="A80" s="57"/>
      <c r="B80" s="98" t="s">
        <v>291</v>
      </c>
      <c r="C80" s="99" t="s">
        <v>292</v>
      </c>
      <c r="D80" s="76">
        <v>0.33</v>
      </c>
      <c r="E80" s="76">
        <v>0.33</v>
      </c>
      <c r="F80" s="76">
        <v>0.33</v>
      </c>
      <c r="G80" s="76">
        <v>0.33</v>
      </c>
      <c r="H80" s="76">
        <v>0.32</v>
      </c>
      <c r="I80" s="76">
        <v>0.33</v>
      </c>
      <c r="J80" s="76">
        <v>0.32</v>
      </c>
      <c r="K80" s="77">
        <v>3.13</v>
      </c>
      <c r="L80" s="78">
        <v>1</v>
      </c>
      <c r="M80" s="79">
        <v>45454</v>
      </c>
      <c r="N80" s="79">
        <v>14999.82</v>
      </c>
    </row>
    <row r="81" spans="1:14" ht="14.1" customHeight="1">
      <c r="A81" s="57"/>
      <c r="B81" s="163" t="s">
        <v>211</v>
      </c>
      <c r="C81" s="164"/>
      <c r="D81" s="168"/>
      <c r="E81" s="169"/>
      <c r="F81" s="169"/>
      <c r="G81" s="169"/>
      <c r="H81" s="169"/>
      <c r="I81" s="169"/>
      <c r="J81" s="169"/>
      <c r="K81" s="170"/>
      <c r="L81" s="103">
        <f>SUM(L79:L80)</f>
        <v>49</v>
      </c>
      <c r="M81" s="103">
        <f>SUM(M79:M80)</f>
        <v>5498645</v>
      </c>
      <c r="N81" s="103">
        <f>SUM(N79:N80)</f>
        <v>27777894.629999999</v>
      </c>
    </row>
    <row r="82" spans="1:14" s="51" customFormat="1" ht="14.1" customHeight="1">
      <c r="B82" s="65" t="s">
        <v>67</v>
      </c>
      <c r="C82" s="171"/>
      <c r="D82" s="172"/>
      <c r="E82" s="172"/>
      <c r="F82" s="172"/>
      <c r="G82" s="172"/>
      <c r="H82" s="172"/>
      <c r="I82" s="172"/>
      <c r="J82" s="172"/>
      <c r="K82" s="173"/>
      <c r="L82" s="66">
        <f>L81+L77+L73+L64+L68</f>
        <v>75</v>
      </c>
      <c r="M82" s="66">
        <f>M81+M77+M73+M64+M68</f>
        <v>16879383</v>
      </c>
      <c r="N82" s="66">
        <f>N81+N77+N73+N64+N68</f>
        <v>33094537.359999999</v>
      </c>
    </row>
    <row r="83" spans="1:14" s="51" customFormat="1" ht="14.1" customHeight="1">
      <c r="B83" s="65" t="s">
        <v>38</v>
      </c>
      <c r="C83" s="171"/>
      <c r="D83" s="172"/>
      <c r="E83" s="172"/>
      <c r="F83" s="172"/>
      <c r="G83" s="172"/>
      <c r="H83" s="172"/>
      <c r="I83" s="172"/>
      <c r="J83" s="172"/>
      <c r="K83" s="173"/>
      <c r="L83" s="66">
        <f>L82+L59+L40</f>
        <v>693</v>
      </c>
      <c r="M83" s="66">
        <f>M82+M59+M40</f>
        <v>49717884916</v>
      </c>
      <c r="N83" s="66">
        <f>N82+N59+N40</f>
        <v>4544349602.7300005</v>
      </c>
    </row>
    <row r="84" spans="1:14" ht="12.95" customHeight="1">
      <c r="A84" s="57"/>
      <c r="N84" s="70"/>
    </row>
    <row r="85" spans="1:14" s="51" customFormat="1" ht="18.75" customHeight="1">
      <c r="B85" s="57"/>
      <c r="C85" s="67"/>
      <c r="D85" s="57"/>
      <c r="E85" s="57"/>
      <c r="F85" s="57"/>
      <c r="G85" s="57"/>
      <c r="H85" s="57"/>
      <c r="I85" s="57"/>
      <c r="J85" s="68"/>
      <c r="K85" s="69"/>
      <c r="L85" s="70"/>
      <c r="M85" s="70"/>
      <c r="N85" s="71"/>
    </row>
    <row r="86" spans="1:14" s="51" customFormat="1" ht="18.75" customHeight="1">
      <c r="B86" s="57"/>
      <c r="C86" s="67"/>
      <c r="D86" s="57"/>
      <c r="E86" s="57"/>
      <c r="F86" s="57"/>
      <c r="G86" s="57"/>
      <c r="H86" s="57"/>
      <c r="I86" s="57"/>
      <c r="J86" s="68"/>
      <c r="K86" s="69"/>
      <c r="L86" s="70"/>
      <c r="M86" s="70"/>
      <c r="N86" s="71"/>
    </row>
    <row r="87" spans="1:14" ht="12.95" customHeight="1">
      <c r="A87" s="57"/>
    </row>
  </sheetData>
  <mergeCells count="52">
    <mergeCell ref="B48:N48"/>
    <mergeCell ref="B50:C50"/>
    <mergeCell ref="D50:K50"/>
    <mergeCell ref="B37:N37"/>
    <mergeCell ref="B39:C39"/>
    <mergeCell ref="D39:K39"/>
    <mergeCell ref="B41:N41"/>
    <mergeCell ref="B43:N43"/>
    <mergeCell ref="C40:K40"/>
    <mergeCell ref="D47:K47"/>
    <mergeCell ref="B47:C47"/>
    <mergeCell ref="B1:N1"/>
    <mergeCell ref="D36:K36"/>
    <mergeCell ref="B36:C36"/>
    <mergeCell ref="B3:N3"/>
    <mergeCell ref="B27:N27"/>
    <mergeCell ref="B22:N22"/>
    <mergeCell ref="B26:C26"/>
    <mergeCell ref="D14:K14"/>
    <mergeCell ref="B14:C14"/>
    <mergeCell ref="D26:K26"/>
    <mergeCell ref="B15:N15"/>
    <mergeCell ref="B18:C18"/>
    <mergeCell ref="D18:K18"/>
    <mergeCell ref="B19:N19"/>
    <mergeCell ref="B21:C21"/>
    <mergeCell ref="D21:K21"/>
    <mergeCell ref="C83:K83"/>
    <mergeCell ref="B60:N60"/>
    <mergeCell ref="C82:K82"/>
    <mergeCell ref="B69:N69"/>
    <mergeCell ref="B73:C73"/>
    <mergeCell ref="D73:K73"/>
    <mergeCell ref="B74:N74"/>
    <mergeCell ref="B77:C77"/>
    <mergeCell ref="D77:K77"/>
    <mergeCell ref="B81:C81"/>
    <mergeCell ref="D81:K81"/>
    <mergeCell ref="B78:N78"/>
    <mergeCell ref="B62:N62"/>
    <mergeCell ref="D68:K68"/>
    <mergeCell ref="D64:K64"/>
    <mergeCell ref="B65:N65"/>
    <mergeCell ref="B68:C68"/>
    <mergeCell ref="B51:N51"/>
    <mergeCell ref="B54:C54"/>
    <mergeCell ref="D54:K54"/>
    <mergeCell ref="C59:K59"/>
    <mergeCell ref="B64:C64"/>
    <mergeCell ref="B55:N55"/>
    <mergeCell ref="B58:C58"/>
    <mergeCell ref="D58:K58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1"/>
  <sheetViews>
    <sheetView zoomScale="130" zoomScaleNormal="130" workbookViewId="0">
      <selection activeCell="C4" sqref="C4:D4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181" t="s">
        <v>320</v>
      </c>
      <c r="B1" s="181"/>
      <c r="C1" s="181"/>
      <c r="D1" s="181"/>
    </row>
    <row r="2" spans="1:4" ht="13.5" customHeight="1">
      <c r="A2" s="72" t="s">
        <v>39</v>
      </c>
      <c r="B2" s="72" t="s">
        <v>20</v>
      </c>
      <c r="C2" s="72" t="s">
        <v>88</v>
      </c>
      <c r="D2" s="72" t="s">
        <v>19</v>
      </c>
    </row>
    <row r="3" spans="1:4" ht="13.5" customHeight="1">
      <c r="A3" s="182" t="s">
        <v>29</v>
      </c>
      <c r="B3" s="183"/>
      <c r="C3" s="183"/>
      <c r="D3" s="184"/>
    </row>
    <row r="4" spans="1:4" ht="13.5" customHeight="1">
      <c r="A4" s="98" t="s">
        <v>171</v>
      </c>
      <c r="B4" s="99" t="s">
        <v>172</v>
      </c>
      <c r="C4" s="92">
        <v>0.22</v>
      </c>
      <c r="D4" s="92">
        <v>0.22</v>
      </c>
    </row>
    <row r="5" spans="1:4" ht="13.5" customHeight="1">
      <c r="A5" s="98" t="s">
        <v>205</v>
      </c>
      <c r="B5" s="99" t="s">
        <v>206</v>
      </c>
      <c r="C5" s="92">
        <v>1.1000000000000001</v>
      </c>
      <c r="D5" s="92">
        <v>1.1000000000000001</v>
      </c>
    </row>
    <row r="6" spans="1:4" ht="13.5" customHeight="1">
      <c r="A6" s="98" t="s">
        <v>312</v>
      </c>
      <c r="B6" s="99" t="s">
        <v>313</v>
      </c>
      <c r="C6" s="92">
        <v>0.96</v>
      </c>
      <c r="D6" s="92">
        <v>0.96</v>
      </c>
    </row>
    <row r="7" spans="1:4" ht="13.5" customHeight="1">
      <c r="A7" s="98" t="s">
        <v>281</v>
      </c>
      <c r="B7" s="99" t="s">
        <v>282</v>
      </c>
      <c r="C7" s="92">
        <v>0.16</v>
      </c>
      <c r="D7" s="92">
        <v>0.16</v>
      </c>
    </row>
    <row r="8" spans="1:4" ht="13.5" customHeight="1">
      <c r="A8" s="98" t="s">
        <v>241</v>
      </c>
      <c r="B8" s="99" t="s">
        <v>242</v>
      </c>
      <c r="C8" s="92">
        <v>0.28999999999999998</v>
      </c>
      <c r="D8" s="92">
        <v>0.32</v>
      </c>
    </row>
    <row r="9" spans="1:4" ht="13.5" customHeight="1">
      <c r="A9" s="98" t="s">
        <v>224</v>
      </c>
      <c r="B9" s="99" t="s">
        <v>225</v>
      </c>
      <c r="C9" s="92">
        <v>1.75</v>
      </c>
      <c r="D9" s="92">
        <v>1.75</v>
      </c>
    </row>
    <row r="10" spans="1:4" ht="13.5" customHeight="1">
      <c r="A10" s="178" t="s">
        <v>89</v>
      </c>
      <c r="B10" s="179"/>
      <c r="C10" s="179"/>
      <c r="D10" s="180"/>
    </row>
    <row r="11" spans="1:4" ht="13.5" customHeight="1">
      <c r="A11" s="46" t="s">
        <v>167</v>
      </c>
      <c r="B11" s="58" t="s">
        <v>168</v>
      </c>
      <c r="C11" s="76">
        <v>0.7</v>
      </c>
      <c r="D11" s="76">
        <v>0.7</v>
      </c>
    </row>
    <row r="12" spans="1:4" ht="13.5" customHeight="1">
      <c r="A12" s="46" t="s">
        <v>149</v>
      </c>
      <c r="B12" s="58" t="s">
        <v>150</v>
      </c>
      <c r="C12" s="92">
        <v>0.81</v>
      </c>
      <c r="D12" s="92">
        <v>0.84</v>
      </c>
    </row>
    <row r="13" spans="1:4" ht="13.5" customHeight="1">
      <c r="A13" s="178" t="s">
        <v>79</v>
      </c>
      <c r="B13" s="179"/>
      <c r="C13" s="179"/>
      <c r="D13" s="180"/>
    </row>
    <row r="14" spans="1:4" ht="13.5" customHeight="1">
      <c r="A14" s="98" t="s">
        <v>91</v>
      </c>
      <c r="B14" s="99" t="s">
        <v>90</v>
      </c>
      <c r="C14" s="92">
        <v>6.54</v>
      </c>
      <c r="D14" s="92">
        <v>7.5</v>
      </c>
    </row>
    <row r="15" spans="1:4" ht="13.5" customHeight="1">
      <c r="A15" s="98" t="s">
        <v>295</v>
      </c>
      <c r="B15" s="99" t="s">
        <v>296</v>
      </c>
      <c r="C15" s="92">
        <v>0.45</v>
      </c>
      <c r="D15" s="92">
        <v>0.45</v>
      </c>
    </row>
    <row r="16" spans="1:4" ht="13.5" customHeight="1">
      <c r="A16" s="178" t="s">
        <v>80</v>
      </c>
      <c r="B16" s="179"/>
      <c r="C16" s="179"/>
      <c r="D16" s="180"/>
    </row>
    <row r="17" spans="1:4" ht="13.5" customHeight="1">
      <c r="A17" s="46" t="s">
        <v>188</v>
      </c>
      <c r="B17" s="58" t="s">
        <v>187</v>
      </c>
      <c r="C17" s="62">
        <v>1.9</v>
      </c>
      <c r="D17" s="92">
        <v>1.9</v>
      </c>
    </row>
    <row r="18" spans="1:4" ht="13.5" customHeight="1">
      <c r="A18" s="46" t="s">
        <v>100</v>
      </c>
      <c r="B18" s="58" t="s">
        <v>101</v>
      </c>
      <c r="C18" s="76">
        <v>1.94</v>
      </c>
      <c r="D18" s="76">
        <v>1.94</v>
      </c>
    </row>
    <row r="19" spans="1:4" ht="13.5" customHeight="1">
      <c r="A19" s="46" t="s">
        <v>92</v>
      </c>
      <c r="B19" s="58" t="s">
        <v>93</v>
      </c>
      <c r="C19" s="76">
        <v>5.04</v>
      </c>
      <c r="D19" s="76">
        <v>5.04</v>
      </c>
    </row>
    <row r="20" spans="1:4" ht="13.5" customHeight="1">
      <c r="A20" s="178" t="s">
        <v>31</v>
      </c>
      <c r="B20" s="179"/>
      <c r="C20" s="179"/>
      <c r="D20" s="180"/>
    </row>
    <row r="21" spans="1:4" ht="13.5" customHeight="1">
      <c r="A21" s="46" t="s">
        <v>247</v>
      </c>
      <c r="B21" s="58" t="s">
        <v>248</v>
      </c>
      <c r="C21" s="92">
        <v>12.39</v>
      </c>
      <c r="D21" s="92">
        <v>12.39</v>
      </c>
    </row>
    <row r="22" spans="1:4" ht="13.5" customHeight="1">
      <c r="A22" s="46" t="s">
        <v>199</v>
      </c>
      <c r="B22" s="58" t="s">
        <v>200</v>
      </c>
      <c r="C22" s="92">
        <v>55.05</v>
      </c>
      <c r="D22" s="92">
        <v>55</v>
      </c>
    </row>
    <row r="23" spans="1:4" ht="13.5" customHeight="1">
      <c r="A23" s="46" t="s">
        <v>181</v>
      </c>
      <c r="B23" s="58" t="s">
        <v>182</v>
      </c>
      <c r="C23" s="92">
        <v>12.05</v>
      </c>
      <c r="D23" s="92">
        <v>12.05</v>
      </c>
    </row>
    <row r="24" spans="1:4" ht="13.5" customHeight="1">
      <c r="A24" s="46" t="s">
        <v>138</v>
      </c>
      <c r="B24" s="58" t="s">
        <v>139</v>
      </c>
      <c r="C24" s="92">
        <v>108</v>
      </c>
      <c r="D24" s="92">
        <v>108</v>
      </c>
    </row>
    <row r="25" spans="1:4" ht="13.5" customHeight="1">
      <c r="A25" s="185" t="s">
        <v>81</v>
      </c>
      <c r="B25" s="186"/>
      <c r="C25" s="186"/>
      <c r="D25" s="187"/>
    </row>
    <row r="26" spans="1:4" ht="13.5" customHeight="1">
      <c r="A26" s="46" t="s">
        <v>122</v>
      </c>
      <c r="B26" s="58" t="s">
        <v>123</v>
      </c>
      <c r="C26" s="92">
        <v>2.08</v>
      </c>
      <c r="D26" s="92">
        <v>2.08</v>
      </c>
    </row>
    <row r="27" spans="1:4" ht="13.5" customHeight="1">
      <c r="A27" s="46" t="s">
        <v>169</v>
      </c>
      <c r="B27" s="58" t="s">
        <v>170</v>
      </c>
      <c r="C27" s="92">
        <v>5.6</v>
      </c>
      <c r="D27" s="92">
        <v>5.6</v>
      </c>
    </row>
    <row r="28" spans="1:4" ht="13.5" customHeight="1">
      <c r="A28" s="46" t="s">
        <v>239</v>
      </c>
      <c r="B28" s="58" t="s">
        <v>240</v>
      </c>
      <c r="C28" s="76">
        <v>11</v>
      </c>
      <c r="D28" s="76">
        <v>11</v>
      </c>
    </row>
    <row r="29" spans="1:4" ht="13.5" customHeight="1">
      <c r="A29" s="72" t="s">
        <v>39</v>
      </c>
      <c r="B29" s="72" t="s">
        <v>20</v>
      </c>
      <c r="C29" s="72" t="s">
        <v>88</v>
      </c>
      <c r="D29" s="72" t="s">
        <v>19</v>
      </c>
    </row>
    <row r="30" spans="1:4" ht="13.5" customHeight="1">
      <c r="A30" s="178" t="s">
        <v>29</v>
      </c>
      <c r="B30" s="179"/>
      <c r="C30" s="179"/>
      <c r="D30" s="180"/>
    </row>
    <row r="31" spans="1:4" ht="13.5" customHeight="1">
      <c r="A31" s="98" t="s">
        <v>193</v>
      </c>
      <c r="B31" s="99" t="s">
        <v>194</v>
      </c>
      <c r="C31" s="92">
        <v>0.05</v>
      </c>
      <c r="D31" s="92">
        <v>0.05</v>
      </c>
    </row>
    <row r="32" spans="1:4" ht="13.5" customHeight="1">
      <c r="A32" s="98" t="s">
        <v>222</v>
      </c>
      <c r="B32" s="99" t="s">
        <v>223</v>
      </c>
      <c r="C32" s="92">
        <v>1.03</v>
      </c>
      <c r="D32" s="92">
        <v>1.04</v>
      </c>
    </row>
    <row r="33" spans="1:4" ht="13.5" customHeight="1">
      <c r="A33" s="98" t="s">
        <v>255</v>
      </c>
      <c r="B33" s="99" t="s">
        <v>254</v>
      </c>
      <c r="C33" s="92">
        <v>0.08</v>
      </c>
      <c r="D33" s="92">
        <v>0.08</v>
      </c>
    </row>
    <row r="34" spans="1:4" ht="13.5" customHeight="1">
      <c r="A34" s="98" t="s">
        <v>237</v>
      </c>
      <c r="B34" s="99" t="s">
        <v>238</v>
      </c>
      <c r="C34" s="92">
        <v>0.85</v>
      </c>
      <c r="D34" s="92">
        <v>0.85</v>
      </c>
    </row>
    <row r="35" spans="1:4" ht="13.5" customHeight="1">
      <c r="A35" s="98" t="s">
        <v>283</v>
      </c>
      <c r="B35" s="99" t="s">
        <v>284</v>
      </c>
      <c r="C35" s="92">
        <v>1</v>
      </c>
      <c r="D35" s="92">
        <v>1</v>
      </c>
    </row>
    <row r="36" spans="1:4" ht="13.5" customHeight="1">
      <c r="A36" s="98" t="s">
        <v>175</v>
      </c>
      <c r="B36" s="99" t="s">
        <v>176</v>
      </c>
      <c r="C36" s="92">
        <v>0.25</v>
      </c>
      <c r="D36" s="92">
        <v>0.25</v>
      </c>
    </row>
    <row r="37" spans="1:4" ht="13.5" customHeight="1">
      <c r="A37" s="98" t="s">
        <v>177</v>
      </c>
      <c r="B37" s="99" t="s">
        <v>178</v>
      </c>
      <c r="C37" s="92">
        <v>0.2</v>
      </c>
      <c r="D37" s="92">
        <v>0.2</v>
      </c>
    </row>
    <row r="38" spans="1:4" ht="13.5" customHeight="1">
      <c r="A38" s="98" t="s">
        <v>252</v>
      </c>
      <c r="B38" s="99" t="s">
        <v>253</v>
      </c>
      <c r="C38" s="92">
        <v>1</v>
      </c>
      <c r="D38" s="92">
        <v>1</v>
      </c>
    </row>
    <row r="39" spans="1:4" ht="13.5" customHeight="1">
      <c r="A39" s="98" t="s">
        <v>207</v>
      </c>
      <c r="B39" s="99" t="s">
        <v>208</v>
      </c>
      <c r="C39" s="92">
        <v>1</v>
      </c>
      <c r="D39" s="92">
        <v>1</v>
      </c>
    </row>
    <row r="40" spans="1:4" ht="13.5" customHeight="1">
      <c r="A40" s="46" t="s">
        <v>220</v>
      </c>
      <c r="B40" s="58" t="s">
        <v>221</v>
      </c>
      <c r="C40" s="76">
        <v>0.11</v>
      </c>
      <c r="D40" s="92">
        <v>0.11</v>
      </c>
    </row>
    <row r="41" spans="1:4" ht="13.5" customHeight="1">
      <c r="A41" s="98" t="s">
        <v>212</v>
      </c>
      <c r="B41" s="99" t="s">
        <v>213</v>
      </c>
      <c r="C41" s="92">
        <v>1.01</v>
      </c>
      <c r="D41" s="92">
        <v>1.01</v>
      </c>
    </row>
    <row r="42" spans="1:4" ht="13.5" customHeight="1">
      <c r="A42" s="98" t="s">
        <v>165</v>
      </c>
      <c r="B42" s="99" t="s">
        <v>166</v>
      </c>
      <c r="C42" s="92">
        <v>1.05</v>
      </c>
      <c r="D42" s="92">
        <v>1.05</v>
      </c>
    </row>
    <row r="43" spans="1:4" ht="13.5" customHeight="1">
      <c r="A43" s="82" t="s">
        <v>140</v>
      </c>
      <c r="B43" s="83" t="s">
        <v>141</v>
      </c>
      <c r="C43" s="81">
        <v>1</v>
      </c>
      <c r="D43" s="81">
        <v>1</v>
      </c>
    </row>
    <row r="44" spans="1:4" ht="13.5" customHeight="1">
      <c r="A44" s="46" t="s">
        <v>124</v>
      </c>
      <c r="B44" s="58" t="s">
        <v>125</v>
      </c>
      <c r="C44" s="81">
        <v>0.75</v>
      </c>
      <c r="D44" s="81">
        <v>0.75</v>
      </c>
    </row>
    <row r="45" spans="1:4" ht="13.5" customHeight="1">
      <c r="A45" s="178" t="s">
        <v>119</v>
      </c>
      <c r="B45" s="179"/>
      <c r="C45" s="179"/>
      <c r="D45" s="180"/>
    </row>
    <row r="46" spans="1:4" ht="13.5" customHeight="1">
      <c r="A46" s="98" t="s">
        <v>243</v>
      </c>
      <c r="B46" s="99" t="s">
        <v>244</v>
      </c>
      <c r="C46" s="92">
        <v>1.26</v>
      </c>
      <c r="D46" s="92">
        <v>1.26</v>
      </c>
    </row>
    <row r="47" spans="1:4" ht="13.5" customHeight="1">
      <c r="A47" s="178" t="s">
        <v>79</v>
      </c>
      <c r="B47" s="179"/>
      <c r="C47" s="179"/>
      <c r="D47" s="180"/>
    </row>
    <row r="48" spans="1:4" ht="13.5" customHeight="1">
      <c r="A48" s="98" t="s">
        <v>197</v>
      </c>
      <c r="B48" s="99" t="s">
        <v>198</v>
      </c>
      <c r="C48" s="92">
        <v>1</v>
      </c>
      <c r="D48" s="92">
        <v>1</v>
      </c>
    </row>
    <row r="49" spans="1:4" ht="13.5" customHeight="1">
      <c r="A49" s="178" t="s">
        <v>80</v>
      </c>
      <c r="B49" s="179"/>
      <c r="C49" s="179"/>
      <c r="D49" s="180"/>
    </row>
    <row r="50" spans="1:4" ht="13.5" customHeight="1">
      <c r="A50" s="98" t="s">
        <v>186</v>
      </c>
      <c r="B50" s="99" t="s">
        <v>185</v>
      </c>
      <c r="C50" s="92">
        <v>100</v>
      </c>
      <c r="D50" s="92">
        <v>100</v>
      </c>
    </row>
    <row r="51" spans="1:4" ht="13.5" customHeight="1">
      <c r="A51" s="178" t="s">
        <v>31</v>
      </c>
      <c r="B51" s="179"/>
      <c r="C51" s="179"/>
      <c r="D51" s="180"/>
    </row>
    <row r="52" spans="1:4" ht="13.5" customHeight="1">
      <c r="A52" s="46" t="s">
        <v>183</v>
      </c>
      <c r="B52" s="58" t="s">
        <v>184</v>
      </c>
      <c r="C52" s="92">
        <v>25.98</v>
      </c>
      <c r="D52" s="92">
        <v>25.98</v>
      </c>
    </row>
    <row r="53" spans="1:4" ht="13.5" customHeight="1">
      <c r="A53" s="72" t="s">
        <v>39</v>
      </c>
      <c r="B53" s="72" t="s">
        <v>20</v>
      </c>
      <c r="C53" s="72" t="s">
        <v>88</v>
      </c>
      <c r="D53" s="72" t="s">
        <v>19</v>
      </c>
    </row>
    <row r="54" spans="1:4" ht="13.5" customHeight="1">
      <c r="A54" s="178" t="s">
        <v>29</v>
      </c>
      <c r="B54" s="179"/>
      <c r="C54" s="179"/>
      <c r="D54" s="180"/>
    </row>
    <row r="55" spans="1:4" ht="13.5" customHeight="1">
      <c r="A55" s="98" t="s">
        <v>277</v>
      </c>
      <c r="B55" s="99" t="s">
        <v>278</v>
      </c>
      <c r="C55" s="92">
        <v>0.21</v>
      </c>
      <c r="D55" s="92">
        <v>0.21</v>
      </c>
    </row>
    <row r="56" spans="1:4" ht="13.5" customHeight="1">
      <c r="A56" s="178" t="s">
        <v>80</v>
      </c>
      <c r="B56" s="179"/>
      <c r="C56" s="179"/>
      <c r="D56" s="180"/>
    </row>
    <row r="57" spans="1:4" ht="13.5" customHeight="1">
      <c r="A57" s="86" t="s">
        <v>155</v>
      </c>
      <c r="B57" s="87" t="s">
        <v>156</v>
      </c>
      <c r="C57" s="92">
        <v>1.37</v>
      </c>
      <c r="D57" s="92">
        <v>1.37</v>
      </c>
    </row>
    <row r="58" spans="1:4" ht="13.5" customHeight="1">
      <c r="A58" s="178" t="s">
        <v>31</v>
      </c>
      <c r="B58" s="179"/>
      <c r="C58" s="179"/>
      <c r="D58" s="180"/>
    </row>
    <row r="59" spans="1:4" ht="13.5" customHeight="1">
      <c r="A59" s="98" t="s">
        <v>287</v>
      </c>
      <c r="B59" s="99" t="s">
        <v>288</v>
      </c>
      <c r="C59" s="76">
        <v>9.25</v>
      </c>
      <c r="D59" s="76">
        <v>9.25</v>
      </c>
    </row>
    <row r="60" spans="1:4">
      <c r="A60" s="178" t="s">
        <v>81</v>
      </c>
      <c r="B60" s="179"/>
      <c r="C60" s="179"/>
      <c r="D60" s="180"/>
    </row>
    <row r="61" spans="1:4">
      <c r="A61" s="98" t="s">
        <v>289</v>
      </c>
      <c r="B61" s="99" t="s">
        <v>290</v>
      </c>
      <c r="C61" s="92">
        <v>7.6</v>
      </c>
      <c r="D61" s="92">
        <v>7.6</v>
      </c>
    </row>
  </sheetData>
  <mergeCells count="16">
    <mergeCell ref="A60:D60"/>
    <mergeCell ref="A49:D49"/>
    <mergeCell ref="A51:D51"/>
    <mergeCell ref="A47:D47"/>
    <mergeCell ref="A58:D58"/>
    <mergeCell ref="A54:D54"/>
    <mergeCell ref="A56:D56"/>
    <mergeCell ref="A13:D13"/>
    <mergeCell ref="A10:D10"/>
    <mergeCell ref="A45:D45"/>
    <mergeCell ref="A1:D1"/>
    <mergeCell ref="A3:D3"/>
    <mergeCell ref="A25:D25"/>
    <mergeCell ref="A30:D30"/>
    <mergeCell ref="A16:D16"/>
    <mergeCell ref="A20:D20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topLeftCell="A4" zoomScale="120" zoomScaleNormal="120" workbookViewId="0">
      <selection activeCell="K31" sqref="K31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9" ht="12.75" customHeight="1">
      <c r="B1" s="208" t="s">
        <v>0</v>
      </c>
      <c r="C1" s="209"/>
      <c r="D1" s="210"/>
      <c r="E1" s="6"/>
      <c r="F1" s="10"/>
      <c r="G1" s="10"/>
      <c r="H1" s="10"/>
      <c r="I1" s="10"/>
    </row>
    <row r="2" spans="1:9" ht="9" customHeight="1">
      <c r="B2" s="211"/>
      <c r="C2" s="212"/>
      <c r="D2" s="213"/>
      <c r="E2" s="6"/>
      <c r="F2" s="10"/>
      <c r="G2" s="10"/>
      <c r="H2" s="10"/>
      <c r="I2" s="10"/>
    </row>
    <row r="3" spans="1:9" ht="18" customHeight="1">
      <c r="B3" s="89" t="s">
        <v>319</v>
      </c>
      <c r="C3" s="6"/>
      <c r="D3" s="6"/>
      <c r="E3" s="6"/>
      <c r="F3" s="6"/>
      <c r="G3" s="6"/>
      <c r="H3" s="6"/>
      <c r="I3" s="6"/>
    </row>
    <row r="4" spans="1:9" s="6" customFormat="1" ht="13.5" customHeight="1"/>
    <row r="5" spans="1:9" s="104" customFormat="1" ht="24.75" customHeight="1">
      <c r="A5" s="6"/>
      <c r="B5" s="222" t="s">
        <v>321</v>
      </c>
      <c r="C5" s="223"/>
      <c r="D5" s="223"/>
      <c r="E5" s="223"/>
      <c r="F5" s="223"/>
      <c r="G5" s="223"/>
      <c r="H5" s="223"/>
      <c r="I5" s="224"/>
    </row>
    <row r="6" spans="1:9" s="104" customFormat="1" ht="28.5" customHeight="1">
      <c r="A6" s="6"/>
      <c r="B6" s="105" t="s">
        <v>15</v>
      </c>
      <c r="C6" s="106" t="s">
        <v>20</v>
      </c>
      <c r="D6" s="106" t="s">
        <v>22</v>
      </c>
      <c r="E6" s="106" t="s">
        <v>23</v>
      </c>
      <c r="F6" s="106" t="s">
        <v>24</v>
      </c>
      <c r="G6" s="107" t="s">
        <v>28</v>
      </c>
      <c r="H6" s="107" t="s">
        <v>18</v>
      </c>
      <c r="I6" s="108" t="s">
        <v>7</v>
      </c>
    </row>
    <row r="7" spans="1:9" s="104" customFormat="1" ht="13.5" customHeight="1">
      <c r="A7" s="6"/>
      <c r="B7" s="225" t="s">
        <v>29</v>
      </c>
      <c r="C7" s="226"/>
      <c r="D7" s="226"/>
      <c r="E7" s="226"/>
      <c r="F7" s="226"/>
      <c r="G7" s="226"/>
      <c r="H7" s="226"/>
      <c r="I7" s="227"/>
    </row>
    <row r="8" spans="1:9" s="104" customFormat="1" ht="13.5" customHeight="1">
      <c r="A8" s="6"/>
      <c r="B8" s="109" t="s">
        <v>179</v>
      </c>
      <c r="C8" s="110" t="s">
        <v>180</v>
      </c>
      <c r="D8" s="111">
        <v>0.13</v>
      </c>
      <c r="E8" s="111">
        <v>0.13</v>
      </c>
      <c r="F8" s="111">
        <v>0.13</v>
      </c>
      <c r="G8" s="97">
        <v>14</v>
      </c>
      <c r="H8" s="97">
        <v>98003158</v>
      </c>
      <c r="I8" s="97">
        <v>12740410.539999999</v>
      </c>
    </row>
    <row r="9" spans="1:9" s="104" customFormat="1" ht="13.5" customHeight="1">
      <c r="A9" s="6"/>
      <c r="B9" s="112" t="s">
        <v>304</v>
      </c>
      <c r="C9" s="191"/>
      <c r="D9" s="193"/>
      <c r="E9" s="193"/>
      <c r="F9" s="228"/>
      <c r="G9" s="113">
        <f>SUM(G8)</f>
        <v>14</v>
      </c>
      <c r="H9" s="113">
        <f>SUM(H8)</f>
        <v>98003158</v>
      </c>
      <c r="I9" s="113">
        <f>SUM(I8)</f>
        <v>12740410.539999999</v>
      </c>
    </row>
    <row r="10" spans="1:9" s="104" customFormat="1" ht="13.5" customHeight="1">
      <c r="A10" s="6"/>
      <c r="B10" s="225" t="s">
        <v>301</v>
      </c>
      <c r="C10" s="226"/>
      <c r="D10" s="226"/>
      <c r="E10" s="226"/>
      <c r="F10" s="226"/>
      <c r="G10" s="226"/>
      <c r="H10" s="226"/>
      <c r="I10" s="227"/>
    </row>
    <row r="11" spans="1:9" s="104" customFormat="1" ht="13.5" customHeight="1">
      <c r="A11" s="6"/>
      <c r="B11" s="109" t="s">
        <v>303</v>
      </c>
      <c r="C11" s="110" t="s">
        <v>302</v>
      </c>
      <c r="D11" s="111">
        <v>1.05</v>
      </c>
      <c r="E11" s="111">
        <v>1</v>
      </c>
      <c r="F11" s="111">
        <v>1.02</v>
      </c>
      <c r="G11" s="97">
        <v>3</v>
      </c>
      <c r="H11" s="97">
        <v>200000</v>
      </c>
      <c r="I11" s="97">
        <v>205000</v>
      </c>
    </row>
    <row r="12" spans="1:9" s="104" customFormat="1" ht="13.5" customHeight="1">
      <c r="A12" s="6"/>
      <c r="B12" s="112" t="s">
        <v>328</v>
      </c>
      <c r="C12" s="191"/>
      <c r="D12" s="193"/>
      <c r="E12" s="193"/>
      <c r="F12" s="228"/>
      <c r="G12" s="113">
        <f>G11</f>
        <v>3</v>
      </c>
      <c r="H12" s="113">
        <f t="shared" ref="H12:I12" si="0">H11</f>
        <v>200000</v>
      </c>
      <c r="I12" s="113">
        <f t="shared" si="0"/>
        <v>205000</v>
      </c>
    </row>
    <row r="13" spans="1:9" s="104" customFormat="1" ht="13.5" customHeight="1">
      <c r="A13" s="6"/>
      <c r="B13" s="114" t="s">
        <v>305</v>
      </c>
      <c r="C13" s="229"/>
      <c r="D13" s="230"/>
      <c r="E13" s="230"/>
      <c r="F13" s="231"/>
      <c r="G13" s="115">
        <f>G9+G12</f>
        <v>17</v>
      </c>
      <c r="H13" s="115">
        <f t="shared" ref="H13:I13" si="1">H9+H12</f>
        <v>98203158</v>
      </c>
      <c r="I13" s="115">
        <f t="shared" si="1"/>
        <v>12945410.539999999</v>
      </c>
    </row>
    <row r="14" spans="1:9" ht="22.5" customHeight="1">
      <c r="B14" s="219" t="s">
        <v>103</v>
      </c>
      <c r="C14" s="220"/>
      <c r="D14" s="220"/>
      <c r="E14" s="220"/>
      <c r="F14" s="220"/>
      <c r="G14" s="220"/>
      <c r="H14" s="220"/>
      <c r="I14" s="220"/>
    </row>
    <row r="15" spans="1:9" ht="11.1" customHeight="1">
      <c r="B15" s="214" t="s">
        <v>15</v>
      </c>
      <c r="C15" s="215"/>
      <c r="D15" s="216"/>
      <c r="E15" s="214" t="s">
        <v>20</v>
      </c>
      <c r="F15" s="216"/>
      <c r="G15" s="221" t="s">
        <v>41</v>
      </c>
      <c r="H15" s="215"/>
      <c r="I15" s="216"/>
    </row>
    <row r="16" spans="1:9" ht="11.1" customHeight="1">
      <c r="B16" s="217" t="s">
        <v>29</v>
      </c>
      <c r="C16" s="174"/>
      <c r="D16" s="174"/>
      <c r="E16" s="174"/>
      <c r="F16" s="174"/>
      <c r="G16" s="174"/>
      <c r="H16" s="174"/>
      <c r="I16" s="218"/>
    </row>
    <row r="17" spans="2:9" ht="11.1" customHeight="1">
      <c r="B17" s="188" t="s">
        <v>293</v>
      </c>
      <c r="C17" s="189"/>
      <c r="D17" s="190"/>
      <c r="E17" s="191" t="s">
        <v>294</v>
      </c>
      <c r="F17" s="192"/>
      <c r="G17" s="191" t="s">
        <v>68</v>
      </c>
      <c r="H17" s="193"/>
      <c r="I17" s="192"/>
    </row>
    <row r="18" spans="2:9" ht="11.1" customHeight="1">
      <c r="B18" s="188" t="s">
        <v>195</v>
      </c>
      <c r="C18" s="197" t="s">
        <v>196</v>
      </c>
      <c r="D18" s="190"/>
      <c r="E18" s="191" t="s">
        <v>196</v>
      </c>
      <c r="F18" s="192"/>
      <c r="G18" s="191">
        <v>3</v>
      </c>
      <c r="H18" s="198"/>
      <c r="I18" s="192"/>
    </row>
    <row r="19" spans="2:9" ht="11.1" customHeight="1">
      <c r="B19" s="199" t="s">
        <v>69</v>
      </c>
      <c r="C19" s="200"/>
      <c r="D19" s="200"/>
      <c r="E19" s="200"/>
      <c r="F19" s="200"/>
      <c r="G19" s="200"/>
      <c r="H19" s="200"/>
      <c r="I19" s="201"/>
    </row>
    <row r="20" spans="2:9" ht="11.1" customHeight="1">
      <c r="B20" s="188" t="s">
        <v>261</v>
      </c>
      <c r="C20" s="189"/>
      <c r="D20" s="190"/>
      <c r="E20" s="191" t="s">
        <v>262</v>
      </c>
      <c r="F20" s="192"/>
      <c r="G20" s="191">
        <v>1</v>
      </c>
      <c r="H20" s="193"/>
      <c r="I20" s="192"/>
    </row>
    <row r="21" spans="2:9" ht="11.1" customHeight="1">
      <c r="B21" s="188" t="s">
        <v>94</v>
      </c>
      <c r="C21" s="189"/>
      <c r="D21" s="190"/>
      <c r="E21" s="191" t="s">
        <v>95</v>
      </c>
      <c r="F21" s="192"/>
      <c r="G21" s="191">
        <v>10.98</v>
      </c>
      <c r="H21" s="193"/>
      <c r="I21" s="192"/>
    </row>
    <row r="22" spans="2:9" ht="11.1" customHeight="1">
      <c r="B22" s="188" t="s">
        <v>153</v>
      </c>
      <c r="C22" s="189"/>
      <c r="D22" s="190"/>
      <c r="E22" s="191" t="s">
        <v>154</v>
      </c>
      <c r="F22" s="192"/>
      <c r="G22" s="191">
        <v>10</v>
      </c>
      <c r="H22" s="193"/>
      <c r="I22" s="192"/>
    </row>
    <row r="23" spans="2:9" ht="11.1" customHeight="1">
      <c r="B23" s="202" t="s">
        <v>98</v>
      </c>
      <c r="C23" s="203"/>
      <c r="D23" s="204"/>
      <c r="E23" s="205" t="s">
        <v>99</v>
      </c>
      <c r="F23" s="206"/>
      <c r="G23" s="205">
        <v>1</v>
      </c>
      <c r="H23" s="207"/>
      <c r="I23" s="206"/>
    </row>
    <row r="24" spans="2:9" ht="11.1" customHeight="1">
      <c r="B24" s="202" t="s">
        <v>108</v>
      </c>
      <c r="C24" s="203"/>
      <c r="D24" s="204"/>
      <c r="E24" s="205" t="s">
        <v>109</v>
      </c>
      <c r="F24" s="206"/>
      <c r="G24" s="205" t="s">
        <v>68</v>
      </c>
      <c r="H24" s="207"/>
      <c r="I24" s="206"/>
    </row>
    <row r="25" spans="2:9" ht="11.1" customHeight="1">
      <c r="B25" s="194" t="s">
        <v>234</v>
      </c>
      <c r="C25" s="195"/>
      <c r="D25" s="195"/>
      <c r="E25" s="195"/>
      <c r="F25" s="195"/>
      <c r="G25" s="195"/>
      <c r="H25" s="195"/>
      <c r="I25" s="196"/>
    </row>
    <row r="26" spans="2:9" ht="11.1" customHeight="1">
      <c r="B26" s="188" t="s">
        <v>235</v>
      </c>
      <c r="C26" s="189"/>
      <c r="D26" s="190"/>
      <c r="E26" s="191" t="s">
        <v>236</v>
      </c>
      <c r="F26" s="192"/>
      <c r="G26" s="191" t="s">
        <v>68</v>
      </c>
      <c r="H26" s="193"/>
      <c r="I26" s="192"/>
    </row>
    <row r="27" spans="2:9" ht="11.1" customHeight="1">
      <c r="B27" s="194" t="s">
        <v>89</v>
      </c>
      <c r="C27" s="195"/>
      <c r="D27" s="195"/>
      <c r="E27" s="195"/>
      <c r="F27" s="195"/>
      <c r="G27" s="195"/>
      <c r="H27" s="195"/>
      <c r="I27" s="196"/>
    </row>
    <row r="28" spans="2:9" ht="11.1" customHeight="1">
      <c r="B28" s="188" t="s">
        <v>306</v>
      </c>
      <c r="C28" s="189"/>
      <c r="D28" s="190"/>
      <c r="E28" s="191" t="s">
        <v>307</v>
      </c>
      <c r="F28" s="192"/>
      <c r="G28" s="191" t="s">
        <v>68</v>
      </c>
      <c r="H28" s="193"/>
      <c r="I28" s="192"/>
    </row>
    <row r="29" spans="2:9" ht="11.1" customHeight="1">
      <c r="B29" s="188" t="s">
        <v>299</v>
      </c>
      <c r="C29" s="189"/>
      <c r="D29" s="190"/>
      <c r="E29" s="191" t="s">
        <v>300</v>
      </c>
      <c r="F29" s="192"/>
      <c r="G29" s="191" t="s">
        <v>68</v>
      </c>
      <c r="H29" s="193"/>
      <c r="I29" s="192"/>
    </row>
    <row r="30" spans="2:9" ht="11.1" customHeight="1">
      <c r="B30" s="188" t="s">
        <v>297</v>
      </c>
      <c r="C30" s="189"/>
      <c r="D30" s="190"/>
      <c r="E30" s="191" t="s">
        <v>298</v>
      </c>
      <c r="F30" s="192"/>
      <c r="G30" s="191" t="s">
        <v>68</v>
      </c>
      <c r="H30" s="193"/>
      <c r="I30" s="192"/>
    </row>
    <row r="31" spans="2:9" ht="11.1" customHeight="1">
      <c r="B31" s="188" t="s">
        <v>214</v>
      </c>
      <c r="C31" s="189"/>
      <c r="D31" s="190"/>
      <c r="E31" s="191" t="s">
        <v>215</v>
      </c>
      <c r="F31" s="192"/>
      <c r="G31" s="191" t="s">
        <v>68</v>
      </c>
      <c r="H31" s="193"/>
      <c r="I31" s="192"/>
    </row>
    <row r="32" spans="2:9" ht="11.1" customHeight="1">
      <c r="B32" s="188" t="s">
        <v>191</v>
      </c>
      <c r="C32" s="189"/>
      <c r="D32" s="190"/>
      <c r="E32" s="191" t="s">
        <v>192</v>
      </c>
      <c r="F32" s="192"/>
      <c r="G32" s="191" t="s">
        <v>68</v>
      </c>
      <c r="H32" s="193"/>
      <c r="I32" s="192"/>
    </row>
    <row r="33" spans="2:9" ht="11.1" customHeight="1">
      <c r="B33" s="188" t="s">
        <v>173</v>
      </c>
      <c r="C33" s="189"/>
      <c r="D33" s="190"/>
      <c r="E33" s="191" t="s">
        <v>174</v>
      </c>
      <c r="F33" s="192"/>
      <c r="G33" s="191">
        <v>1</v>
      </c>
      <c r="H33" s="193"/>
      <c r="I33" s="192"/>
    </row>
    <row r="34" spans="2:9" ht="11.1" customHeight="1">
      <c r="B34" s="232" t="s">
        <v>144</v>
      </c>
      <c r="C34" s="189"/>
      <c r="D34" s="233"/>
      <c r="E34" s="234" t="s">
        <v>145</v>
      </c>
      <c r="F34" s="228"/>
      <c r="G34" s="234" t="s">
        <v>68</v>
      </c>
      <c r="H34" s="193"/>
      <c r="I34" s="228"/>
    </row>
    <row r="35" spans="2:9" ht="11.1" customHeight="1">
      <c r="B35" s="232" t="s">
        <v>131</v>
      </c>
      <c r="C35" s="189"/>
      <c r="D35" s="233"/>
      <c r="E35" s="234" t="s">
        <v>130</v>
      </c>
      <c r="F35" s="228"/>
      <c r="G35" s="234">
        <v>0.5</v>
      </c>
      <c r="H35" s="193"/>
      <c r="I35" s="228"/>
    </row>
    <row r="36" spans="2:9" ht="11.1" customHeight="1">
      <c r="B36" s="202" t="s">
        <v>134</v>
      </c>
      <c r="C36" s="203"/>
      <c r="D36" s="204"/>
      <c r="E36" s="235" t="s">
        <v>135</v>
      </c>
      <c r="F36" s="235"/>
      <c r="G36" s="205" t="s">
        <v>68</v>
      </c>
      <c r="H36" s="207"/>
      <c r="I36" s="206"/>
    </row>
    <row r="37" spans="2:9" ht="11.1" customHeight="1">
      <c r="B37" s="202" t="s">
        <v>97</v>
      </c>
      <c r="C37" s="203"/>
      <c r="D37" s="204"/>
      <c r="E37" s="205" t="s">
        <v>96</v>
      </c>
      <c r="F37" s="206"/>
      <c r="G37" s="205" t="s">
        <v>68</v>
      </c>
      <c r="H37" s="207"/>
      <c r="I37" s="206"/>
    </row>
    <row r="38" spans="2:9" ht="11.1" customHeight="1">
      <c r="B38" s="202" t="s">
        <v>226</v>
      </c>
      <c r="C38" s="203"/>
      <c r="D38" s="204"/>
      <c r="E38" s="205" t="s">
        <v>228</v>
      </c>
      <c r="F38" s="206"/>
      <c r="G38" s="205" t="s">
        <v>68</v>
      </c>
      <c r="H38" s="207"/>
      <c r="I38" s="206"/>
    </row>
    <row r="39" spans="2:9" ht="11.1" customHeight="1">
      <c r="B39" s="202" t="s">
        <v>227</v>
      </c>
      <c r="C39" s="203"/>
      <c r="D39" s="204"/>
      <c r="E39" s="205" t="s">
        <v>229</v>
      </c>
      <c r="F39" s="206"/>
      <c r="G39" s="205" t="s">
        <v>68</v>
      </c>
      <c r="H39" s="207"/>
      <c r="I39" s="206"/>
    </row>
    <row r="40" spans="2:9" ht="11.1" customHeight="1">
      <c r="B40" s="202" t="s">
        <v>233</v>
      </c>
      <c r="C40" s="203"/>
      <c r="D40" s="204"/>
      <c r="E40" s="205" t="s">
        <v>232</v>
      </c>
      <c r="F40" s="206"/>
      <c r="G40" s="205"/>
      <c r="H40" s="207"/>
      <c r="I40" s="206"/>
    </row>
    <row r="41" spans="2:9" ht="11.1" customHeight="1">
      <c r="B41" s="194" t="s">
        <v>301</v>
      </c>
      <c r="C41" s="195"/>
      <c r="D41" s="195"/>
      <c r="E41" s="195"/>
      <c r="F41" s="195"/>
      <c r="G41" s="195"/>
      <c r="H41" s="195"/>
      <c r="I41" s="196"/>
    </row>
    <row r="42" spans="2:9" ht="11.1" customHeight="1">
      <c r="B42" s="188" t="s">
        <v>249</v>
      </c>
      <c r="C42" s="189"/>
      <c r="D42" s="190"/>
      <c r="E42" s="191" t="s">
        <v>146</v>
      </c>
      <c r="F42" s="192"/>
      <c r="G42" s="191">
        <v>2</v>
      </c>
      <c r="H42" s="193"/>
      <c r="I42" s="192"/>
    </row>
  </sheetData>
  <mergeCells count="82">
    <mergeCell ref="B42:D42"/>
    <mergeCell ref="E42:F42"/>
    <mergeCell ref="G42:I42"/>
    <mergeCell ref="B39:D39"/>
    <mergeCell ref="E39:F39"/>
    <mergeCell ref="G39:I39"/>
    <mergeCell ref="B41:I41"/>
    <mergeCell ref="B40:D40"/>
    <mergeCell ref="E40:F40"/>
    <mergeCell ref="G40:I40"/>
    <mergeCell ref="E33:F33"/>
    <mergeCell ref="G33:I33"/>
    <mergeCell ref="B33:D33"/>
    <mergeCell ref="G35:I35"/>
    <mergeCell ref="G34:I34"/>
    <mergeCell ref="B30:D30"/>
    <mergeCell ref="E30:F30"/>
    <mergeCell ref="G30:I30"/>
    <mergeCell ref="B31:D31"/>
    <mergeCell ref="E31:F31"/>
    <mergeCell ref="G31:I31"/>
    <mergeCell ref="E32:F32"/>
    <mergeCell ref="G32:I32"/>
    <mergeCell ref="B32:D32"/>
    <mergeCell ref="B38:D38"/>
    <mergeCell ref="E38:F38"/>
    <mergeCell ref="G38:I38"/>
    <mergeCell ref="B35:D35"/>
    <mergeCell ref="E35:F35"/>
    <mergeCell ref="B37:D37"/>
    <mergeCell ref="E37:F37"/>
    <mergeCell ref="G37:I37"/>
    <mergeCell ref="B34:D34"/>
    <mergeCell ref="E34:F34"/>
    <mergeCell ref="G36:I36"/>
    <mergeCell ref="B36:D36"/>
    <mergeCell ref="E36:F36"/>
    <mergeCell ref="B1:D2"/>
    <mergeCell ref="B15:D15"/>
    <mergeCell ref="E15:F15"/>
    <mergeCell ref="B16:I16"/>
    <mergeCell ref="B14:I14"/>
    <mergeCell ref="G15:I15"/>
    <mergeCell ref="B5:I5"/>
    <mergeCell ref="B7:I7"/>
    <mergeCell ref="C9:F9"/>
    <mergeCell ref="C13:F13"/>
    <mergeCell ref="B10:I10"/>
    <mergeCell ref="C12:F12"/>
    <mergeCell ref="E23:F23"/>
    <mergeCell ref="G23:I23"/>
    <mergeCell ref="E22:F22"/>
    <mergeCell ref="G22:I22"/>
    <mergeCell ref="B23:D23"/>
    <mergeCell ref="B29:D29"/>
    <mergeCell ref="E29:F29"/>
    <mergeCell ref="G29:I29"/>
    <mergeCell ref="B24:D24"/>
    <mergeCell ref="E26:F26"/>
    <mergeCell ref="G26:I26"/>
    <mergeCell ref="B28:D28"/>
    <mergeCell ref="E28:F28"/>
    <mergeCell ref="G28:I28"/>
    <mergeCell ref="E24:F24"/>
    <mergeCell ref="B27:I27"/>
    <mergeCell ref="G24:I24"/>
    <mergeCell ref="B17:D17"/>
    <mergeCell ref="E17:F17"/>
    <mergeCell ref="G17:I17"/>
    <mergeCell ref="B25:I25"/>
    <mergeCell ref="B26:D26"/>
    <mergeCell ref="B18:D18"/>
    <mergeCell ref="E18:F18"/>
    <mergeCell ref="G18:I18"/>
    <mergeCell ref="B21:D21"/>
    <mergeCell ref="E21:F21"/>
    <mergeCell ref="B19:I19"/>
    <mergeCell ref="G21:I21"/>
    <mergeCell ref="B20:D20"/>
    <mergeCell ref="E20:F20"/>
    <mergeCell ref="G20:I20"/>
    <mergeCell ref="B22:D22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36" t="s">
        <v>0</v>
      </c>
      <c r="C1" s="236"/>
      <c r="D1" s="5"/>
      <c r="E1" s="5"/>
      <c r="F1" s="5"/>
    </row>
    <row r="2" spans="1:6" ht="27.95" customHeight="1">
      <c r="A2" s="4"/>
      <c r="B2" s="237" t="s">
        <v>319</v>
      </c>
      <c r="C2" s="237"/>
      <c r="D2" s="237"/>
      <c r="E2" s="237"/>
      <c r="F2" s="237"/>
    </row>
    <row r="3" spans="1:6" ht="42.75" customHeight="1">
      <c r="B3" s="222" t="s">
        <v>42</v>
      </c>
      <c r="C3" s="223"/>
      <c r="D3" s="223"/>
      <c r="E3" s="223"/>
      <c r="F3" s="223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4" t="s">
        <v>73</v>
      </c>
      <c r="C11" s="95" t="s">
        <v>52</v>
      </c>
      <c r="D11" s="96" t="s">
        <v>104</v>
      </c>
      <c r="E11" s="100">
        <v>515493</v>
      </c>
      <c r="F11" s="16" t="s">
        <v>50</v>
      </c>
    </row>
    <row r="12" spans="1:6" ht="20.100000000000001" customHeight="1">
      <c r="B12" s="94" t="s">
        <v>72</v>
      </c>
      <c r="C12" s="95" t="s">
        <v>47</v>
      </c>
      <c r="D12" s="96" t="s">
        <v>77</v>
      </c>
      <c r="E12" s="100">
        <v>951110</v>
      </c>
      <c r="F12" s="16" t="s">
        <v>50</v>
      </c>
    </row>
    <row r="13" spans="1:6" ht="20.100000000000001" customHeight="1">
      <c r="B13" s="94" t="s">
        <v>72</v>
      </c>
      <c r="C13" s="95" t="s">
        <v>52</v>
      </c>
      <c r="D13" s="96" t="s">
        <v>75</v>
      </c>
      <c r="E13" s="97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105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106</v>
      </c>
      <c r="E15" s="14">
        <v>978181.82</v>
      </c>
      <c r="F15" s="16" t="s">
        <v>50</v>
      </c>
    </row>
    <row r="16" spans="1:6" ht="20.100000000000001" customHeight="1">
      <c r="B16" s="11" t="s">
        <v>110</v>
      </c>
      <c r="C16" s="17" t="s">
        <v>47</v>
      </c>
      <c r="D16" s="15" t="s">
        <v>112</v>
      </c>
      <c r="E16" s="14" t="s">
        <v>50</v>
      </c>
      <c r="F16" s="16" t="s">
        <v>50</v>
      </c>
    </row>
    <row r="17" spans="2:6" ht="20.100000000000001" customHeight="1">
      <c r="B17" s="11" t="s">
        <v>111</v>
      </c>
      <c r="C17" s="17" t="s">
        <v>52</v>
      </c>
      <c r="D17" s="15" t="s">
        <v>113</v>
      </c>
      <c r="E17" s="14" t="s">
        <v>50</v>
      </c>
      <c r="F17" s="16" t="s">
        <v>50</v>
      </c>
    </row>
    <row r="18" spans="2:6" ht="20.100000000000001" customHeight="1">
      <c r="B18" s="11" t="s">
        <v>110</v>
      </c>
      <c r="C18" s="17" t="s">
        <v>52</v>
      </c>
      <c r="D18" s="15" t="s">
        <v>114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Indices</vt:lpstr>
      <vt:lpstr>Top 5</vt:lpstr>
      <vt:lpstr>Bullient </vt:lpstr>
      <vt:lpstr>Not trading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2026-09-29T10:43:36Z</cp:lastPrinted>
  <dcterms:created xsi:type="dcterms:W3CDTF">2024-09-12T06:50:39Z</dcterms:created>
  <dcterms:modified xsi:type="dcterms:W3CDTF">2026-09-29T11:37:25Z</dcterms:modified>
</cp:coreProperties>
</file>